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Alisa\Projects\Бланки\Work\"/>
    </mc:Choice>
  </mc:AlternateContent>
  <xr:revisionPtr revIDLastSave="0" documentId="8_{51F21AE7-DBB5-429C-AEF3-1548D3180C0B}" xr6:coauthVersionLast="47" xr6:coauthVersionMax="47" xr10:uidLastSave="{00000000-0000-0000-0000-000000000000}"/>
  <workbookProtection workbookPassword="9752" lockStructure="1" lockWindows="1"/>
  <bookViews>
    <workbookView xWindow="-120" yWindow="-120" windowWidth="37710" windowHeight="21840" xr2:uid="{00000000-000D-0000-FFFF-FFFF00000000}"/>
  </bookViews>
  <sheets>
    <sheet name="1" sheetId="15" r:id="rId1"/>
    <sheet name="04.2020" sheetId="17" state="hidden" r:id="rId2"/>
    <sheet name="комп-чиллер" sheetId="20" state="hidden" r:id="rId3"/>
  </sheets>
  <definedNames>
    <definedName name="АОЭ">#REF!</definedName>
    <definedName name="Два">'комп-чиллер'!$F$4:$F$8</definedName>
    <definedName name="Один">'комп-чиллер'!$D$4:$D$8</definedName>
    <definedName name="Россия">#REF!</definedName>
    <definedName name="СНГ">#REF!</definedName>
    <definedName name="Страна">#REF!</definedName>
    <definedName name="Тип">'комп-чиллер'!$A$4:$A$6</definedName>
    <definedName name="Три">'комп-чиллер'!$H$4:$H$5</definedName>
    <definedName name="Четыре">'комп-чиллер'!$J$4:$J$6</definedName>
  </definedNames>
  <calcPr calcId="181029"/>
</workbook>
</file>

<file path=xl/calcChain.xml><?xml version="1.0" encoding="utf-8"?>
<calcChain xmlns="http://schemas.openxmlformats.org/spreadsheetml/2006/main">
  <c r="BI23" i="15" l="1"/>
  <c r="BJ44" i="15" l="1"/>
  <c r="BI44" i="15"/>
  <c r="BG44" i="15" l="1"/>
  <c r="BH44" i="15"/>
  <c r="D3" i="17"/>
  <c r="A10" i="20" s="1"/>
  <c r="B1" i="20" s="1"/>
  <c r="C13" i="17" l="1"/>
  <c r="D2" i="17"/>
  <c r="BJ41" i="15" l="1"/>
  <c r="BI41" i="15"/>
  <c r="BH41" i="15"/>
  <c r="BG41" i="15"/>
  <c r="BJ19" i="15" l="1"/>
  <c r="C8" i="17" s="1"/>
  <c r="D6" i="17" s="1"/>
  <c r="BI19" i="15"/>
  <c r="C7" i="17" s="1"/>
  <c r="BH38" i="15"/>
  <c r="BG38" i="15"/>
  <c r="D13" i="17" l="1"/>
  <c r="D15" i="17" s="1"/>
  <c r="BH37" i="15" s="1"/>
  <c r="BI34" i="15"/>
  <c r="BH34" i="15"/>
  <c r="BG34" i="15"/>
  <c r="BI31" i="15"/>
  <c r="BH31" i="15"/>
  <c r="BG31" i="15"/>
  <c r="BH19" i="15"/>
  <c r="C6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Волчанов Алексей Юрьевич</author>
  </authors>
  <commentList>
    <comment ref="D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Волчанов Алексей Юрьевич:</t>
        </r>
        <r>
          <rPr>
            <sz val="9"/>
            <color indexed="81"/>
            <rFont val="Tahoma"/>
            <family val="2"/>
            <charset val="204"/>
          </rPr>
          <t xml:space="preserve">
блокирует выбор встроенного насоса испарителя для чиллеров с вод.конденсатором из Азии</t>
        </r>
      </text>
    </comment>
    <comment ref="C10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Волчанов Алексей Юрьевич:</t>
        </r>
        <r>
          <rPr>
            <sz val="9"/>
            <color indexed="81"/>
            <rFont val="Tahoma"/>
            <family val="2"/>
            <charset val="204"/>
          </rPr>
          <t xml:space="preserve">
спиральный компрессор с переменной производительностью 1
спиральный компрессор с постоянной производительностью 2
ротационный компрессор с постоянной производительностью 3
ротационный компрессор с переменной производительностью 4
винтовой компрессор 5
центробежный компрессор 6
</t>
        </r>
      </text>
    </comment>
    <comment ref="D13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Волчанов Алексей Юрьевич:</t>
        </r>
        <r>
          <rPr>
            <sz val="9"/>
            <color indexed="81"/>
            <rFont val="Tahoma"/>
            <family val="2"/>
            <charset val="204"/>
          </rPr>
          <t xml:space="preserve">
блокирует выбор параметров для встроенного насоса испарителя для чиллеров с вод.конденсатором из Азии</t>
        </r>
      </text>
    </comment>
  </commentList>
</comments>
</file>

<file path=xl/sharedStrings.xml><?xml version="1.0" encoding="utf-8"?>
<sst xmlns="http://schemas.openxmlformats.org/spreadsheetml/2006/main" count="124" uniqueCount="84">
  <si>
    <t>Контактные данные</t>
  </si>
  <si>
    <t>e-mail</t>
  </si>
  <si>
    <t>Телефон/факс</t>
  </si>
  <si>
    <t>Дата заполнения</t>
  </si>
  <si>
    <t>Контактное лицо</t>
  </si>
  <si>
    <t>№ оборудования в проекте</t>
  </si>
  <si>
    <t>Европа</t>
  </si>
  <si>
    <t>Азия</t>
  </si>
  <si>
    <t>кВт</t>
  </si>
  <si>
    <t>°С</t>
  </si>
  <si>
    <t>кПа</t>
  </si>
  <si>
    <t>Тип чиллера</t>
  </si>
  <si>
    <t>с выносным конденсатором</t>
  </si>
  <si>
    <t>%</t>
  </si>
  <si>
    <t xml:space="preserve"> Modbus</t>
  </si>
  <si>
    <t>BACnet</t>
  </si>
  <si>
    <t xml:space="preserve">Количество насосов </t>
  </si>
  <si>
    <t>шт.</t>
  </si>
  <si>
    <t>Режим работы:</t>
  </si>
  <si>
    <t>Необходимый напор насоса на сеть</t>
  </si>
  <si>
    <t xml:space="preserve"> с воздушным охлаждением конденсатора</t>
  </si>
  <si>
    <t>Тип рабочей жидкости</t>
  </si>
  <si>
    <t>Тип гидравлического насосного модуля</t>
  </si>
  <si>
    <t xml:space="preserve">Встроенный </t>
  </si>
  <si>
    <t>Внешний</t>
  </si>
  <si>
    <t>пропиленгликоль</t>
  </si>
  <si>
    <t>Кон-ция</t>
  </si>
  <si>
    <t>Испаритель</t>
  </si>
  <si>
    <t>Конденсатор</t>
  </si>
  <si>
    <t>Температура конденсации</t>
  </si>
  <si>
    <t>Температура наружного воздуха</t>
  </si>
  <si>
    <t>Теплопроизводительность</t>
  </si>
  <si>
    <t xml:space="preserve">Холодопроизводительность </t>
  </si>
  <si>
    <t>Управление</t>
  </si>
  <si>
    <t>Ведущий/ведомый</t>
  </si>
  <si>
    <t>Количество чиллеров</t>
  </si>
  <si>
    <t>Дополнительная информация:</t>
  </si>
  <si>
    <t xml:space="preserve">Температура  хладоносителя на входе </t>
  </si>
  <si>
    <t>Температура хладоносителя на выходе</t>
  </si>
  <si>
    <t xml:space="preserve">Температура  охладителя на входе </t>
  </si>
  <si>
    <t>Температура охладителя на выходе</t>
  </si>
  <si>
    <t xml:space="preserve">      вода</t>
  </si>
  <si>
    <t>с водяным охлаждением       конденсатора</t>
  </si>
  <si>
    <t xml:space="preserve">     вода</t>
  </si>
  <si>
    <t>В случае отсутствия возможности предложить обрудование с желаемой производственной площадки, рассмотреть другие производственные площадки?</t>
  </si>
  <si>
    <t xml:space="preserve">Рабочий диапазон температуры  наружного воздуха </t>
  </si>
  <si>
    <t>Тип компрессора</t>
  </si>
  <si>
    <t>спиральный компрессор с переменной производительностью</t>
  </si>
  <si>
    <t>винтовой компрессор</t>
  </si>
  <si>
    <t>спиральный компрессор с постоянной производительностью</t>
  </si>
  <si>
    <t>ротационный компрессор с переменной производительностью</t>
  </si>
  <si>
    <t>ротационный компрессор с постоянной производительностью</t>
  </si>
  <si>
    <t>центробежный компрессор</t>
  </si>
  <si>
    <t>Плошадки</t>
  </si>
  <si>
    <t>тип компрессора</t>
  </si>
  <si>
    <t>с воздушным хлаждением</t>
  </si>
  <si>
    <t>с выносным конд.</t>
  </si>
  <si>
    <t>с водяным охлаждением конденсатора</t>
  </si>
  <si>
    <t>Насосы испарителя</t>
  </si>
  <si>
    <t>встроенный</t>
  </si>
  <si>
    <t>внешний</t>
  </si>
  <si>
    <t>в встр.конд</t>
  </si>
  <si>
    <t>ЕВРОПА с водяным охлаждением конденсатора</t>
  </si>
  <si>
    <t>Один</t>
  </si>
  <si>
    <t>Два</t>
  </si>
  <si>
    <t>Три</t>
  </si>
  <si>
    <t>Четыре</t>
  </si>
  <si>
    <t>с выносным</t>
  </si>
  <si>
    <t>С водяным</t>
  </si>
  <si>
    <t>Возвращаемый индекс</t>
  </si>
  <si>
    <t>искомое</t>
  </si>
  <si>
    <t>светлая подсветка для ячейки с внешним насосом</t>
  </si>
  <si>
    <t>,</t>
  </si>
  <si>
    <t xml:space="preserve"> Без </t>
  </si>
  <si>
    <t>Естественное охлаждение (Free cooling)</t>
  </si>
  <si>
    <t>Тел.: 8-800-600-78-82         E-mail: info@tradecon.ru      www.klimatprofltd.ru</t>
  </si>
  <si>
    <t>Температура  жидкости на выходе 
из сухого охладителя</t>
  </si>
  <si>
    <t xml:space="preserve">       пропиленгликоль</t>
  </si>
  <si>
    <t xml:space="preserve">          этиленгликоль</t>
  </si>
  <si>
    <t>ротация 
по времени</t>
  </si>
  <si>
    <t>ОПРОСНЫЙ ЛИСТ ДЛЯ ПОДБОРА ЧИЛЛЕРА</t>
  </si>
  <si>
    <t xml:space="preserve">           этиленгликоль</t>
  </si>
  <si>
    <t>основной/   
резервный</t>
  </si>
  <si>
    <t>основной/  
 резервный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</si>
</sst>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38"/>
    </font>
    <font>
      <b/>
      <sz val="8"/>
      <color rgb="FFFFFFFF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b/>
      <sz val="8"/>
      <color theme="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color rgb="FFFFFFFF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163354"/>
      <name val="Calibri"/>
      <family val="2"/>
      <charset val="204"/>
      <scheme val="minor"/>
    </font>
    <font>
      <sz val="11"/>
      <color rgb="FF163354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63354"/>
        <bgColor indexed="64"/>
      </patternFill>
    </fill>
  </fills>
  <borders count="26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21" xfId="0" applyBorder="1"/>
    <xf numFmtId="0" fontId="0" fillId="3" borderId="21" xfId="0" applyFill="1" applyBorder="1"/>
    <xf numFmtId="0" fontId="0" fillId="4" borderId="0" xfId="0" applyFill="1" applyAlignment="1">
      <alignment wrapText="1"/>
    </xf>
    <xf numFmtId="0" fontId="0" fillId="5" borderId="0" xfId="0" applyFill="1" applyAlignment="1">
      <alignment wrapText="1"/>
    </xf>
    <xf numFmtId="0" fontId="2" fillId="0" borderId="0" xfId="0" applyFont="1" applyAlignment="1">
      <alignment wrapText="1"/>
    </xf>
    <xf numFmtId="0" fontId="16" fillId="0" borderId="0" xfId="0" applyFont="1"/>
    <xf numFmtId="0" fontId="0" fillId="6" borderId="0" xfId="0" applyFill="1"/>
    <xf numFmtId="0" fontId="2" fillId="3" borderId="0" xfId="0" applyFont="1" applyFill="1"/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7" borderId="0" xfId="0" applyFill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49" fontId="13" fillId="2" borderId="11" xfId="0" applyNumberFormat="1" applyFont="1" applyFill="1" applyBorder="1" applyAlignment="1" applyProtection="1">
      <alignment horizontal="center"/>
      <protection locked="0"/>
    </xf>
    <xf numFmtId="49" fontId="13" fillId="2" borderId="25" xfId="0" applyNumberFormat="1" applyFont="1" applyFill="1" applyBorder="1" applyAlignment="1" applyProtection="1">
      <alignment horizontal="center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2" fontId="11" fillId="7" borderId="9" xfId="0" applyNumberFormat="1" applyFont="1" applyFill="1" applyBorder="1" applyAlignment="1">
      <alignment horizontal="center" vertical="center" wrapText="1"/>
    </xf>
    <xf numFmtId="2" fontId="11" fillId="7" borderId="8" xfId="0" applyNumberFormat="1" applyFont="1" applyFill="1" applyBorder="1" applyAlignment="1">
      <alignment horizontal="center" vertical="center" wrapText="1"/>
    </xf>
    <xf numFmtId="2" fontId="11" fillId="7" borderId="15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22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12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1" fillId="0" borderId="16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13" fillId="0" borderId="4" xfId="0" applyNumberFormat="1" applyFont="1" applyBorder="1" applyAlignment="1" applyProtection="1">
      <alignment horizontal="center" vertical="center" wrapText="1"/>
      <protection locked="0"/>
    </xf>
    <xf numFmtId="49" fontId="13" fillId="0" borderId="18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49" fontId="13" fillId="0" borderId="16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49" fontId="13" fillId="0" borderId="4" xfId="0" applyNumberFormat="1" applyFont="1" applyBorder="1" applyAlignment="1" applyProtection="1">
      <alignment horizontal="center"/>
      <protection locked="0"/>
    </xf>
    <xf numFmtId="49" fontId="13" fillId="0" borderId="18" xfId="0" applyNumberFormat="1" applyFont="1" applyBorder="1" applyAlignment="1" applyProtection="1">
      <alignment horizontal="center"/>
      <protection locked="0"/>
    </xf>
    <xf numFmtId="0" fontId="8" fillId="0" borderId="0" xfId="2" applyAlignment="1" applyProtection="1">
      <alignment horizontal="center"/>
      <protection locked="0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/>
    </xf>
    <xf numFmtId="49" fontId="13" fillId="0" borderId="20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13" fillId="0" borderId="3" xfId="0" applyNumberFormat="1" applyFont="1" applyBorder="1" applyAlignment="1" applyProtection="1">
      <alignment horizontal="center"/>
      <protection locked="0"/>
    </xf>
    <xf numFmtId="49" fontId="13" fillId="0" borderId="11" xfId="0" applyNumberFormat="1" applyFont="1" applyBorder="1" applyAlignment="1" applyProtection="1">
      <alignment horizontal="center"/>
      <protection locked="0"/>
    </xf>
    <xf numFmtId="49" fontId="13" fillId="0" borderId="25" xfId="0" applyNumberFormat="1" applyFont="1" applyBorder="1" applyAlignment="1" applyProtection="1">
      <alignment horizontal="center"/>
      <protection locked="0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7" borderId="0" xfId="0" applyFont="1" applyFill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24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11" fillId="7" borderId="9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/>
    </xf>
    <xf numFmtId="0" fontId="11" fillId="7" borderId="15" xfId="0" applyFont="1" applyFill="1" applyBorder="1" applyAlignment="1">
      <alignment horizontal="center"/>
    </xf>
    <xf numFmtId="0" fontId="1" fillId="0" borderId="1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49" fontId="13" fillId="0" borderId="19" xfId="0" applyNumberFormat="1" applyFont="1" applyBorder="1" applyAlignment="1" applyProtection="1">
      <alignment horizontal="center"/>
      <protection locked="0"/>
    </xf>
    <xf numFmtId="49" fontId="13" fillId="2" borderId="3" xfId="0" applyNumberFormat="1" applyFont="1" applyFill="1" applyBorder="1" applyAlignment="1" applyProtection="1">
      <alignment horizontal="center"/>
      <protection locked="0"/>
    </xf>
    <xf numFmtId="49" fontId="13" fillId="2" borderId="13" xfId="0" applyNumberFormat="1" applyFont="1" applyFill="1" applyBorder="1" applyAlignment="1" applyProtection="1">
      <alignment horizontal="center"/>
      <protection locked="0"/>
    </xf>
    <xf numFmtId="0" fontId="18" fillId="7" borderId="9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3" fillId="2" borderId="4" xfId="0" applyNumberFormat="1" applyFont="1" applyFill="1" applyBorder="1" applyAlignment="1" applyProtection="1">
      <alignment horizontal="center"/>
      <protection locked="0"/>
    </xf>
    <xf numFmtId="49" fontId="13" fillId="2" borderId="18" xfId="0" applyNumberFormat="1" applyFon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1" fillId="7" borderId="9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49" fontId="13" fillId="0" borderId="19" xfId="0" applyNumberFormat="1" applyFont="1" applyBorder="1" applyAlignment="1" applyProtection="1">
      <alignment horizontal="center" vertical="center" wrapText="1"/>
      <protection locked="0"/>
    </xf>
    <xf numFmtId="49" fontId="13" fillId="0" borderId="2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</cellXfs>
  <cellStyles count="3">
    <cellStyle name="Hyperlink" xfId="2" builtinId="8"/>
    <cellStyle name="Normal" xfId="0" builtinId="0"/>
    <cellStyle name="Гиперссылка 2" xfId="1" xr:uid="{00000000-0005-0000-0000-000001000000}"/>
  </cellStyles>
  <dxfs count="38"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163354"/>
      <color rgb="FF252930"/>
      <color rgb="FF00A6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BH$23" lockText="1"/>
</file>

<file path=xl/ctrlProps/ctrlProp10.xml><?xml version="1.0" encoding="utf-8"?>
<formControlPr xmlns="http://schemas.microsoft.com/office/spreadsheetml/2009/9/main" objectType="Radio" lockText="1"/>
</file>

<file path=xl/ctrlProps/ctrlProp11.xml><?xml version="1.0" encoding="utf-8"?>
<formControlPr xmlns="http://schemas.microsoft.com/office/spreadsheetml/2009/9/main" objectType="Radio" checked="Checked" lockText="1"/>
</file>

<file path=xl/ctrlProps/ctrlProp12.xml><?xml version="1.0" encoding="utf-8"?>
<formControlPr xmlns="http://schemas.microsoft.com/office/spreadsheetml/2009/9/main" objectType="Radio" firstButton="1" fmlaLink="$BG$33" lockText="1"/>
</file>

<file path=xl/ctrlProps/ctrlProp13.xml><?xml version="1.0" encoding="utf-8"?>
<formControlPr xmlns="http://schemas.microsoft.com/office/spreadsheetml/2009/9/main" objectType="Radio" lockText="1"/>
</file>

<file path=xl/ctrlProps/ctrlProp14.xml><?xml version="1.0" encoding="utf-8"?>
<formControlPr xmlns="http://schemas.microsoft.com/office/spreadsheetml/2009/9/main" objectType="Radio" checked="Checked" lockText="1"/>
</file>

<file path=xl/ctrlProps/ctrlProp15.xml><?xml version="1.0" encoding="utf-8"?>
<formControlPr xmlns="http://schemas.microsoft.com/office/spreadsheetml/2009/9/main" objectType="Radio" firstButton="1" fmlaLink="$BG$37" lockText="1"/>
</file>

<file path=xl/ctrlProps/ctrlProp16.xml><?xml version="1.0" encoding="utf-8"?>
<formControlPr xmlns="http://schemas.microsoft.com/office/spreadsheetml/2009/9/main" objectType="Radio" checked="Checked" lockText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fmlaLink="$BG$40" lockText="1"/>
</file>

<file path=xl/ctrlProps/ctrlProp2.xml><?xml version="1.0" encoding="utf-8"?>
<formControlPr xmlns="http://schemas.microsoft.com/office/spreadsheetml/2009/9/main" objectType="CheckBox" checked="Checked" lockText="1"/>
</file>

<file path=xl/ctrlProps/ctrlProp20.xml><?xml version="1.0" encoding="utf-8"?>
<formControlPr xmlns="http://schemas.microsoft.com/office/spreadsheetml/2009/9/main" objectType="Radio" checked="Checked" lockText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checked="Checked" firstButton="1" fmlaLink="$BI$40" lockText="1"/>
</file>

<file path=xl/ctrlProps/ctrlProp23.xml><?xml version="1.0" encoding="utf-8"?>
<formControlPr xmlns="http://schemas.microsoft.com/office/spreadsheetml/2009/9/main" objectType="Radio" lockText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lockText="1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Radio" firstButton="1" fmlaLink="$BI$43" lockText="1" noThreeD="1"/>
</file>

<file path=xl/ctrlProps/ctrlProp28.xml><?xml version="1.0" encoding="utf-8"?>
<formControlPr xmlns="http://schemas.microsoft.com/office/spreadsheetml/2009/9/main" objectType="Radio" checked="Checked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checked="Checked" lockText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BH$18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fmlaLink="$BG$30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9525</xdr:colOff>
      <xdr:row>8</xdr:row>
      <xdr:rowOff>9525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819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9525</xdr:colOff>
      <xdr:row>8</xdr:row>
      <xdr:rowOff>9525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819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9525</xdr:colOff>
      <xdr:row>8</xdr:row>
      <xdr:rowOff>9525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819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9525</xdr:colOff>
      <xdr:row>8</xdr:row>
      <xdr:rowOff>9525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819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9525</xdr:colOff>
      <xdr:row>8</xdr:row>
      <xdr:rowOff>9525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819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9525</xdr:colOff>
      <xdr:row>8</xdr:row>
      <xdr:rowOff>9525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819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9525</xdr:colOff>
      <xdr:row>8</xdr:row>
      <xdr:rowOff>9525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819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9525</xdr:colOff>
      <xdr:row>8</xdr:row>
      <xdr:rowOff>9525</xdr:rowOff>
    </xdr:to>
    <xdr:pic>
      <xdr:nvPicPr>
        <xdr:cNvPr id="19" name="Picture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819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9525</xdr:colOff>
      <xdr:row>8</xdr:row>
      <xdr:rowOff>9525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819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9525</xdr:colOff>
      <xdr:row>8</xdr:row>
      <xdr:rowOff>9525</xdr:rowOff>
    </xdr:to>
    <xdr:pic>
      <xdr:nvPicPr>
        <xdr:cNvPr id="21" name="Picture 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819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0</xdr:colOff>
      <xdr:row>8</xdr:row>
      <xdr:rowOff>0</xdr:rowOff>
    </xdr:from>
    <xdr:ext cx="9525" cy="9525"/>
    <xdr:pic>
      <xdr:nvPicPr>
        <xdr:cNvPr id="22" name="Picture 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4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8</xdr:row>
      <xdr:rowOff>0</xdr:rowOff>
    </xdr:from>
    <xdr:ext cx="9525" cy="9525"/>
    <xdr:pic>
      <xdr:nvPicPr>
        <xdr:cNvPr id="23" name="Picture 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4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8</xdr:row>
      <xdr:rowOff>0</xdr:rowOff>
    </xdr:from>
    <xdr:ext cx="9525" cy="9525"/>
    <xdr:pic>
      <xdr:nvPicPr>
        <xdr:cNvPr id="24" name="Picture 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4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8</xdr:row>
      <xdr:rowOff>0</xdr:rowOff>
    </xdr:from>
    <xdr:ext cx="9525" cy="9525"/>
    <xdr:pic>
      <xdr:nvPicPr>
        <xdr:cNvPr id="25" name="Picture 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4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8</xdr:row>
      <xdr:rowOff>0</xdr:rowOff>
    </xdr:from>
    <xdr:ext cx="9525" cy="9525"/>
    <xdr:pic>
      <xdr:nvPicPr>
        <xdr:cNvPr id="26" name="Picture 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4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8</xdr:row>
      <xdr:rowOff>0</xdr:rowOff>
    </xdr:from>
    <xdr:ext cx="9525" cy="9525"/>
    <xdr:pic>
      <xdr:nvPicPr>
        <xdr:cNvPr id="27" name="Picture 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4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8</xdr:row>
      <xdr:rowOff>0</xdr:rowOff>
    </xdr:from>
    <xdr:ext cx="9525" cy="9525"/>
    <xdr:pic>
      <xdr:nvPicPr>
        <xdr:cNvPr id="28" name="Picture 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4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8</xdr:row>
      <xdr:rowOff>0</xdr:rowOff>
    </xdr:from>
    <xdr:ext cx="9525" cy="9525"/>
    <xdr:pic>
      <xdr:nvPicPr>
        <xdr:cNvPr id="29" name="Picture 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4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8</xdr:row>
      <xdr:rowOff>0</xdr:rowOff>
    </xdr:from>
    <xdr:ext cx="9525" cy="9525"/>
    <xdr:pic>
      <xdr:nvPicPr>
        <xdr:cNvPr id="30" name="Picture 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4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8</xdr:row>
      <xdr:rowOff>0</xdr:rowOff>
    </xdr:from>
    <xdr:ext cx="9525" cy="9525"/>
    <xdr:pic>
      <xdr:nvPicPr>
        <xdr:cNvPr id="31" name="Picture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43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22</xdr:row>
          <xdr:rowOff>19050</xdr:rowOff>
        </xdr:from>
        <xdr:to>
          <xdr:col>21</xdr:col>
          <xdr:colOff>228600</xdr:colOff>
          <xdr:row>22</xdr:row>
          <xdr:rowOff>180975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238125</xdr:colOff>
          <xdr:row>42</xdr:row>
          <xdr:rowOff>180975</xdr:rowOff>
        </xdr:from>
        <xdr:to>
          <xdr:col>22</xdr:col>
          <xdr:colOff>0</xdr:colOff>
          <xdr:row>44</xdr:row>
          <xdr:rowOff>28575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180975</xdr:colOff>
          <xdr:row>47</xdr:row>
          <xdr:rowOff>9525</xdr:rowOff>
        </xdr:from>
        <xdr:to>
          <xdr:col>21</xdr:col>
          <xdr:colOff>161925</xdr:colOff>
          <xdr:row>48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000" mc:Ignorable="a14" a14:legacySpreadsheetColorIndex="17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133350</xdr:colOff>
          <xdr:row>18</xdr:row>
          <xdr:rowOff>0</xdr:rowOff>
        </xdr:from>
        <xdr:to>
          <xdr:col>22</xdr:col>
          <xdr:colOff>0</xdr:colOff>
          <xdr:row>19</xdr:row>
          <xdr:rowOff>0</xdr:rowOff>
        </xdr:to>
        <xdr:sp macro="" textlink="">
          <xdr:nvSpPr>
            <xdr:cNvPr id="2081" name="Group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19050</xdr:colOff>
          <xdr:row>18</xdr:row>
          <xdr:rowOff>19050</xdr:rowOff>
        </xdr:from>
        <xdr:to>
          <xdr:col>2</xdr:col>
          <xdr:colOff>76200</xdr:colOff>
          <xdr:row>18</xdr:row>
          <xdr:rowOff>238125</xdr:rowOff>
        </xdr:to>
        <xdr:sp macro="" textlink="">
          <xdr:nvSpPr>
            <xdr:cNvPr id="2083" name="Option Button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33</xdr:row>
          <xdr:rowOff>0</xdr:rowOff>
        </xdr:from>
        <xdr:to>
          <xdr:col>11</xdr:col>
          <xdr:colOff>0</xdr:colOff>
          <xdr:row>35</xdr:row>
          <xdr:rowOff>0</xdr:rowOff>
        </xdr:to>
        <xdr:sp macro="" textlink="">
          <xdr:nvSpPr>
            <xdr:cNvPr id="2117" name="Group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</xdr:row>
          <xdr:rowOff>0</xdr:rowOff>
        </xdr:from>
        <xdr:to>
          <xdr:col>21</xdr:col>
          <xdr:colOff>247650</xdr:colOff>
          <xdr:row>35</xdr:row>
          <xdr:rowOff>0</xdr:rowOff>
        </xdr:to>
        <xdr:sp macro="" textlink="">
          <xdr:nvSpPr>
            <xdr:cNvPr id="2118" name="Group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0</xdr:rowOff>
        </xdr:from>
        <xdr:to>
          <xdr:col>10</xdr:col>
          <xdr:colOff>247650</xdr:colOff>
          <xdr:row>38</xdr:row>
          <xdr:rowOff>0</xdr:rowOff>
        </xdr:to>
        <xdr:sp macro="" textlink="">
          <xdr:nvSpPr>
            <xdr:cNvPr id="2119" name="Group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33</xdr:row>
          <xdr:rowOff>38100</xdr:rowOff>
        </xdr:from>
        <xdr:to>
          <xdr:col>1</xdr:col>
          <xdr:colOff>180975</xdr:colOff>
          <xdr:row>33</xdr:row>
          <xdr:rowOff>161925</xdr:rowOff>
        </xdr:to>
        <xdr:sp macro="" textlink="">
          <xdr:nvSpPr>
            <xdr:cNvPr id="2120" name="Option Button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33</xdr:row>
          <xdr:rowOff>38100</xdr:rowOff>
        </xdr:from>
        <xdr:to>
          <xdr:col>4</xdr:col>
          <xdr:colOff>85725</xdr:colOff>
          <xdr:row>33</xdr:row>
          <xdr:rowOff>171450</xdr:rowOff>
        </xdr:to>
        <xdr:sp macro="" textlink="">
          <xdr:nvSpPr>
            <xdr:cNvPr id="2121" name="Option Button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28575</xdr:colOff>
          <xdr:row>33</xdr:row>
          <xdr:rowOff>47625</xdr:rowOff>
        </xdr:from>
        <xdr:to>
          <xdr:col>8</xdr:col>
          <xdr:colOff>180975</xdr:colOff>
          <xdr:row>33</xdr:row>
          <xdr:rowOff>161925</xdr:rowOff>
        </xdr:to>
        <xdr:sp macro="" textlink="">
          <xdr:nvSpPr>
            <xdr:cNvPr id="2122" name="Option Button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19050</xdr:colOff>
          <xdr:row>33</xdr:row>
          <xdr:rowOff>47625</xdr:rowOff>
        </xdr:from>
        <xdr:to>
          <xdr:col>12</xdr:col>
          <xdr:colOff>190500</xdr:colOff>
          <xdr:row>33</xdr:row>
          <xdr:rowOff>161925</xdr:rowOff>
        </xdr:to>
        <xdr:sp macro="" textlink="">
          <xdr:nvSpPr>
            <xdr:cNvPr id="2123" name="Option Button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228600</xdr:colOff>
          <xdr:row>33</xdr:row>
          <xdr:rowOff>38100</xdr:rowOff>
        </xdr:from>
        <xdr:to>
          <xdr:col>14</xdr:col>
          <xdr:colOff>180975</xdr:colOff>
          <xdr:row>33</xdr:row>
          <xdr:rowOff>171450</xdr:rowOff>
        </xdr:to>
        <xdr:sp macro="" textlink="">
          <xdr:nvSpPr>
            <xdr:cNvPr id="2124" name="Option Button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28575</xdr:colOff>
          <xdr:row>33</xdr:row>
          <xdr:rowOff>47625</xdr:rowOff>
        </xdr:from>
        <xdr:to>
          <xdr:col>18</xdr:col>
          <xdr:colOff>190500</xdr:colOff>
          <xdr:row>33</xdr:row>
          <xdr:rowOff>152400</xdr:rowOff>
        </xdr:to>
        <xdr:sp macro="" textlink="">
          <xdr:nvSpPr>
            <xdr:cNvPr id="2125" name="Option Button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37</xdr:row>
          <xdr:rowOff>47625</xdr:rowOff>
        </xdr:from>
        <xdr:to>
          <xdr:col>2</xdr:col>
          <xdr:colOff>161925</xdr:colOff>
          <xdr:row>37</xdr:row>
          <xdr:rowOff>161925</xdr:rowOff>
        </xdr:to>
        <xdr:sp macro="" textlink="">
          <xdr:nvSpPr>
            <xdr:cNvPr id="2126" name="Option Button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37</xdr:row>
          <xdr:rowOff>47625</xdr:rowOff>
        </xdr:from>
        <xdr:to>
          <xdr:col>8</xdr:col>
          <xdr:colOff>47625</xdr:colOff>
          <xdr:row>37</xdr:row>
          <xdr:rowOff>161925</xdr:rowOff>
        </xdr:to>
        <xdr:sp macro="" textlink="">
          <xdr:nvSpPr>
            <xdr:cNvPr id="2128" name="Option Button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</xdr:row>
          <xdr:rowOff>0</xdr:rowOff>
        </xdr:from>
        <xdr:to>
          <xdr:col>21</xdr:col>
          <xdr:colOff>247650</xdr:colOff>
          <xdr:row>34</xdr:row>
          <xdr:rowOff>0</xdr:rowOff>
        </xdr:to>
        <xdr:sp macro="" textlink="">
          <xdr:nvSpPr>
            <xdr:cNvPr id="2129" name="Group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0</xdr:rowOff>
        </xdr:from>
        <xdr:to>
          <xdr:col>10</xdr:col>
          <xdr:colOff>247650</xdr:colOff>
          <xdr:row>41</xdr:row>
          <xdr:rowOff>0</xdr:rowOff>
        </xdr:to>
        <xdr:sp macro="" textlink="">
          <xdr:nvSpPr>
            <xdr:cNvPr id="2133" name="Group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9525</xdr:colOff>
          <xdr:row>40</xdr:row>
          <xdr:rowOff>104775</xdr:rowOff>
        </xdr:from>
        <xdr:to>
          <xdr:col>4</xdr:col>
          <xdr:colOff>28575</xdr:colOff>
          <xdr:row>40</xdr:row>
          <xdr:rowOff>314325</xdr:rowOff>
        </xdr:to>
        <xdr:sp macro="" textlink="">
          <xdr:nvSpPr>
            <xdr:cNvPr id="2134" name="Option Button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247650</xdr:colOff>
          <xdr:row>40</xdr:row>
          <xdr:rowOff>104775</xdr:rowOff>
        </xdr:from>
        <xdr:to>
          <xdr:col>7</xdr:col>
          <xdr:colOff>247650</xdr:colOff>
          <xdr:row>40</xdr:row>
          <xdr:rowOff>314325</xdr:rowOff>
        </xdr:to>
        <xdr:sp macro="" textlink="">
          <xdr:nvSpPr>
            <xdr:cNvPr id="2135" name="Option Button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0</xdr:rowOff>
        </xdr:from>
        <xdr:to>
          <xdr:col>22</xdr:col>
          <xdr:colOff>0</xdr:colOff>
          <xdr:row>41</xdr:row>
          <xdr:rowOff>0</xdr:rowOff>
        </xdr:to>
        <xdr:sp macro="" textlink="">
          <xdr:nvSpPr>
            <xdr:cNvPr id="2136" name="Group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38100</xdr:colOff>
          <xdr:row>40</xdr:row>
          <xdr:rowOff>85725</xdr:rowOff>
        </xdr:from>
        <xdr:to>
          <xdr:col>15</xdr:col>
          <xdr:colOff>38100</xdr:colOff>
          <xdr:row>40</xdr:row>
          <xdr:rowOff>323850</xdr:rowOff>
        </xdr:to>
        <xdr:sp macro="" textlink="">
          <xdr:nvSpPr>
            <xdr:cNvPr id="2137" name="Option Button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18</xdr:col>
          <xdr:colOff>0</xdr:colOff>
          <xdr:row>40</xdr:row>
          <xdr:rowOff>95250</xdr:rowOff>
        </xdr:from>
        <xdr:to>
          <xdr:col>19</xdr:col>
          <xdr:colOff>0</xdr:colOff>
          <xdr:row>40</xdr:row>
          <xdr:rowOff>314325</xdr:rowOff>
        </xdr:to>
        <xdr:sp macro="" textlink="">
          <xdr:nvSpPr>
            <xdr:cNvPr id="2138" name="Option Button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161925</xdr:colOff>
          <xdr:row>18</xdr:row>
          <xdr:rowOff>19050</xdr:rowOff>
        </xdr:from>
        <xdr:to>
          <xdr:col>8</xdr:col>
          <xdr:colOff>190500</xdr:colOff>
          <xdr:row>18</xdr:row>
          <xdr:rowOff>238125</xdr:rowOff>
        </xdr:to>
        <xdr:sp macro="" textlink="">
          <xdr:nvSpPr>
            <xdr:cNvPr id="2147" name="Option Button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209550</xdr:colOff>
          <xdr:row>18</xdr:row>
          <xdr:rowOff>19050</xdr:rowOff>
        </xdr:from>
        <xdr:to>
          <xdr:col>16</xdr:col>
          <xdr:colOff>19050</xdr:colOff>
          <xdr:row>18</xdr:row>
          <xdr:rowOff>238125</xdr:rowOff>
        </xdr:to>
        <xdr:sp macro="" textlink="">
          <xdr:nvSpPr>
            <xdr:cNvPr id="2149" name="Option Button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42</xdr:row>
          <xdr:rowOff>190500</xdr:rowOff>
        </xdr:from>
        <xdr:to>
          <xdr:col>22</xdr:col>
          <xdr:colOff>0</xdr:colOff>
          <xdr:row>43</xdr:row>
          <xdr:rowOff>190500</xdr:rowOff>
        </xdr:to>
        <xdr:sp macro="" textlink="">
          <xdr:nvSpPr>
            <xdr:cNvPr id="2150" name="Group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66675</xdr:colOff>
          <xdr:row>43</xdr:row>
          <xdr:rowOff>19050</xdr:rowOff>
        </xdr:from>
        <xdr:to>
          <xdr:col>2</xdr:col>
          <xdr:colOff>123825</xdr:colOff>
          <xdr:row>43</xdr:row>
          <xdr:rowOff>161925</xdr:rowOff>
        </xdr:to>
        <xdr:sp macro="" textlink="">
          <xdr:nvSpPr>
            <xdr:cNvPr id="2156" name="Option Button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66675</xdr:colOff>
          <xdr:row>43</xdr:row>
          <xdr:rowOff>19050</xdr:rowOff>
        </xdr:from>
        <xdr:to>
          <xdr:col>6</xdr:col>
          <xdr:colOff>85725</xdr:colOff>
          <xdr:row>43</xdr:row>
          <xdr:rowOff>161925</xdr:rowOff>
        </xdr:to>
        <xdr:sp macro="" textlink="">
          <xdr:nvSpPr>
            <xdr:cNvPr id="2157" name="Option Button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66675</xdr:colOff>
          <xdr:row>43</xdr:row>
          <xdr:rowOff>28575</xdr:rowOff>
        </xdr:from>
        <xdr:to>
          <xdr:col>10</xdr:col>
          <xdr:colOff>66675</xdr:colOff>
          <xdr:row>43</xdr:row>
          <xdr:rowOff>161925</xdr:rowOff>
        </xdr:to>
        <xdr:sp macro="" textlink="">
          <xdr:nvSpPr>
            <xdr:cNvPr id="2159" name="Option Button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233363</xdr:colOff>
          <xdr:row>43</xdr:row>
          <xdr:rowOff>7144</xdr:rowOff>
        </xdr:from>
        <xdr:to>
          <xdr:col>21</xdr:col>
          <xdr:colOff>242888</xdr:colOff>
          <xdr:row>44</xdr:row>
          <xdr:rowOff>7144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139212</xdr:colOff>
      <xdr:row>0</xdr:row>
      <xdr:rowOff>73269</xdr:rowOff>
    </xdr:from>
    <xdr:to>
      <xdr:col>14</xdr:col>
      <xdr:colOff>95707</xdr:colOff>
      <xdr:row>2</xdr:row>
      <xdr:rowOff>77822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27C4D0E6-E3B0-4046-AA00-BD4A65E25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765789" y="73269"/>
          <a:ext cx="1729610" cy="5540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BJ62"/>
  <sheetViews>
    <sheetView windowProtection="1" showGridLines="0" tabSelected="1" zoomScale="145" zoomScaleNormal="145" workbookViewId="0">
      <selection activeCell="BE35" sqref="BE35"/>
    </sheetView>
  </sheetViews>
  <sheetFormatPr defaultRowHeight="15" x14ac:dyDescent="0.25"/>
  <cols>
    <col min="1" max="1" width="2" customWidth="1"/>
    <col min="2" max="7" width="3.7109375" style="11" customWidth="1"/>
    <col min="8" max="8" width="4.140625" style="11" customWidth="1"/>
    <col min="9" max="22" width="3.7109375" style="11" customWidth="1"/>
    <col min="23" max="23" width="4.42578125" style="11" customWidth="1"/>
    <col min="24" max="24" width="4.5703125" style="11" hidden="1" customWidth="1"/>
    <col min="25" max="53" width="3.7109375" style="11" hidden="1" customWidth="1"/>
    <col min="54" max="56" width="9.140625" style="11" hidden="1" customWidth="1"/>
    <col min="57" max="57" width="9.140625" style="11" customWidth="1"/>
    <col min="58" max="60" width="9.140625" style="11" hidden="1" customWidth="1"/>
    <col min="61" max="61" width="8.28515625" style="11" hidden="1" customWidth="1"/>
    <col min="62" max="62" width="9.140625" style="11" hidden="1" customWidth="1"/>
    <col min="63" max="79" width="9.140625" style="11" customWidth="1"/>
    <col min="80" max="16384" width="9.140625" style="11"/>
  </cols>
  <sheetData>
    <row r="1" spans="2:45" ht="28.5" customHeight="1" x14ac:dyDescent="0.25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2:45" customFormat="1" x14ac:dyDescent="0.25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2:45" customFormat="1" x14ac:dyDescent="0.25"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</row>
    <row r="4" spans="2:45" customFormat="1" ht="15.75" x14ac:dyDescent="0.25">
      <c r="B4" s="101" t="s">
        <v>75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</row>
    <row r="5" spans="2:45" customFormat="1" x14ac:dyDescent="0.25">
      <c r="B5" s="104" t="s">
        <v>80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</row>
    <row r="6" spans="2:45" customFormat="1" ht="15" customHeight="1" x14ac:dyDescent="0.25">
      <c r="B6" s="102" t="s">
        <v>0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</row>
    <row r="7" spans="2:45" ht="12.95" customHeight="1" x14ac:dyDescent="0.25">
      <c r="B7" s="103"/>
      <c r="C7" s="103"/>
      <c r="D7" s="103"/>
      <c r="E7" s="103"/>
      <c r="F7" s="103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Y7" s="42"/>
      <c r="Z7" s="42"/>
      <c r="AA7" s="42"/>
      <c r="AB7" s="42"/>
      <c r="AC7" s="4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2:45" ht="12.95" customHeight="1" x14ac:dyDescent="0.25">
      <c r="B8" s="103"/>
      <c r="C8" s="103"/>
      <c r="D8" s="103"/>
      <c r="E8" s="103"/>
      <c r="F8" s="103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Y8" s="42"/>
      <c r="Z8" s="42"/>
      <c r="AA8" s="42"/>
      <c r="AB8" s="42"/>
      <c r="AC8" s="4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</row>
    <row r="9" spans="2:45" ht="12.95" customHeight="1" x14ac:dyDescent="0.25">
      <c r="B9" s="49" t="s">
        <v>2</v>
      </c>
      <c r="C9" s="49"/>
      <c r="D9" s="49"/>
      <c r="E9" s="49"/>
      <c r="F9" s="49"/>
      <c r="G9" s="96"/>
      <c r="H9" s="96"/>
      <c r="I9" s="96"/>
      <c r="J9" s="96"/>
      <c r="K9" s="96"/>
      <c r="L9" s="96"/>
      <c r="M9" s="96"/>
      <c r="N9" s="12"/>
      <c r="O9" s="49" t="s">
        <v>1</v>
      </c>
      <c r="P9" s="49"/>
      <c r="Q9" s="96"/>
      <c r="R9" s="96"/>
      <c r="S9" s="96"/>
      <c r="T9" s="96"/>
      <c r="U9" s="96"/>
      <c r="V9" s="96"/>
      <c r="Y9" s="42"/>
      <c r="Z9" s="42"/>
      <c r="AA9" s="42"/>
      <c r="AB9" s="42"/>
      <c r="AC9" s="4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</row>
    <row r="10" spans="2:45" ht="12.95" customHeight="1" x14ac:dyDescent="0.25">
      <c r="B10" s="49" t="s">
        <v>4</v>
      </c>
      <c r="C10" s="49"/>
      <c r="D10" s="49"/>
      <c r="E10" s="49"/>
      <c r="F10" s="49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Y10" s="42"/>
      <c r="Z10" s="42"/>
      <c r="AA10" s="42"/>
      <c r="AB10" s="42"/>
      <c r="AC10" s="4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</row>
    <row r="11" spans="2:45" ht="12.95" customHeight="1" x14ac:dyDescent="0.25">
      <c r="B11" s="49"/>
      <c r="C11" s="49"/>
      <c r="D11" s="49"/>
      <c r="E11" s="49"/>
      <c r="F11" s="49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Y11" s="42"/>
      <c r="Z11" s="42"/>
      <c r="AA11" s="42"/>
      <c r="AB11" s="42"/>
      <c r="AC11" s="4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</row>
    <row r="12" spans="2:45" ht="12.95" customHeight="1" x14ac:dyDescent="0.25">
      <c r="B12" s="49"/>
      <c r="C12" s="49"/>
      <c r="D12" s="49"/>
      <c r="E12" s="49"/>
      <c r="F12" s="49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Y12" s="42"/>
      <c r="Z12" s="42"/>
      <c r="AA12" s="42"/>
      <c r="AB12" s="42"/>
      <c r="AC12" s="4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</row>
    <row r="13" spans="2:45" ht="18.75" customHeight="1" x14ac:dyDescent="0.25">
      <c r="B13" s="87" t="s">
        <v>5</v>
      </c>
      <c r="C13" s="87"/>
      <c r="D13" s="87"/>
      <c r="E13" s="87"/>
      <c r="F13" s="87"/>
      <c r="G13" s="23"/>
      <c r="H13" s="23"/>
      <c r="I13" s="23"/>
      <c r="J13" s="23"/>
      <c r="K13" s="23"/>
      <c r="L13" s="23"/>
      <c r="M13" s="23"/>
      <c r="N13" s="23"/>
      <c r="O13" s="41"/>
      <c r="P13" s="49" t="s">
        <v>3</v>
      </c>
      <c r="Q13" s="49"/>
      <c r="R13" s="49"/>
      <c r="S13" s="49"/>
      <c r="T13" s="138"/>
      <c r="U13" s="138"/>
      <c r="V13" s="138"/>
      <c r="Y13" s="42"/>
      <c r="Z13" s="42"/>
      <c r="AA13" s="42"/>
      <c r="AB13" s="42"/>
      <c r="AC13" s="42"/>
      <c r="AD13" s="42"/>
      <c r="AE13" s="13"/>
      <c r="AF13" s="13"/>
      <c r="AG13" s="12"/>
      <c r="AH13" s="12"/>
      <c r="AI13" s="12"/>
      <c r="AJ13" s="12"/>
      <c r="AK13" s="12"/>
      <c r="AL13" s="12"/>
      <c r="AM13" s="12"/>
      <c r="AN13" s="12"/>
      <c r="AO13" s="12"/>
    </row>
    <row r="14" spans="2:45" customFormat="1" ht="4.5" customHeight="1" x14ac:dyDescent="0.25">
      <c r="B14" s="24"/>
      <c r="C14" s="24"/>
      <c r="D14" s="24"/>
      <c r="E14" s="24"/>
      <c r="F14" s="24"/>
      <c r="G14" s="24"/>
      <c r="H14" s="19"/>
      <c r="I14" s="19"/>
      <c r="J14" s="19"/>
      <c r="K14" s="19"/>
      <c r="L14" s="19"/>
      <c r="M14" s="19"/>
      <c r="N14" s="19"/>
      <c r="O14" s="19"/>
      <c r="P14" s="18"/>
      <c r="Q14" s="19"/>
      <c r="R14" s="19"/>
      <c r="S14" s="19"/>
      <c r="Y14" s="16"/>
      <c r="Z14" s="16"/>
      <c r="AA14" s="16"/>
      <c r="AB14" s="16"/>
      <c r="AC14" s="16"/>
      <c r="AD14" s="16"/>
      <c r="AE14" s="20"/>
      <c r="AF14" s="20"/>
      <c r="AG14" s="18"/>
      <c r="AH14" s="18"/>
      <c r="AI14" s="18"/>
      <c r="AJ14" s="18"/>
      <c r="AK14" s="18"/>
      <c r="AL14" s="18"/>
      <c r="AM14" s="18"/>
      <c r="AN14" s="18"/>
      <c r="AO14" s="18"/>
    </row>
    <row r="15" spans="2:45" customFormat="1" ht="15" customHeight="1" x14ac:dyDescent="0.25"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</row>
    <row r="16" spans="2:45" customFormat="1" ht="15" customHeight="1" x14ac:dyDescent="0.25"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</row>
    <row r="17" spans="1:62" customFormat="1" ht="3" customHeight="1" thickBot="1" x14ac:dyDescent="0.3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</row>
    <row r="18" spans="1:62" ht="15" customHeight="1" x14ac:dyDescent="0.25">
      <c r="A18" s="11"/>
      <c r="B18" s="126" t="s">
        <v>11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8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BH18" s="11">
        <v>3</v>
      </c>
    </row>
    <row r="19" spans="1:62" customFormat="1" ht="23.25" customHeight="1" thickBot="1" x14ac:dyDescent="0.3">
      <c r="B19" s="106" t="s">
        <v>20</v>
      </c>
      <c r="C19" s="107"/>
      <c r="D19" s="107"/>
      <c r="E19" s="107"/>
      <c r="F19" s="107"/>
      <c r="G19" s="107"/>
      <c r="H19" s="107"/>
      <c r="I19" s="107" t="s">
        <v>12</v>
      </c>
      <c r="J19" s="107"/>
      <c r="K19" s="107"/>
      <c r="L19" s="107"/>
      <c r="M19" s="107"/>
      <c r="N19" s="107"/>
      <c r="O19" s="107"/>
      <c r="P19" s="107" t="s">
        <v>42</v>
      </c>
      <c r="Q19" s="107"/>
      <c r="R19" s="107"/>
      <c r="S19" s="107"/>
      <c r="T19" s="107"/>
      <c r="U19" s="107"/>
      <c r="V19" s="108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BH19" t="b">
        <f>BH18=1</f>
        <v>0</v>
      </c>
      <c r="BI19" t="b">
        <f>BH18=2</f>
        <v>0</v>
      </c>
      <c r="BJ19" t="b">
        <f>BH18=3</f>
        <v>1</v>
      </c>
    </row>
    <row r="20" spans="1:62" ht="12" customHeight="1" x14ac:dyDescent="0.25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1:62" ht="15.75" customHeight="1" x14ac:dyDescent="0.25">
      <c r="B21" s="102" t="s">
        <v>46</v>
      </c>
      <c r="C21" s="102"/>
      <c r="D21" s="102"/>
      <c r="E21" s="102"/>
      <c r="F21" s="102"/>
      <c r="G21" s="102"/>
      <c r="H21" s="102"/>
      <c r="I21" s="98" t="s">
        <v>52</v>
      </c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27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BF21" s="11" t="s">
        <v>72</v>
      </c>
    </row>
    <row r="22" spans="1:62" ht="14.25" customHeight="1" thickBot="1" x14ac:dyDescent="0.3">
      <c r="B22"/>
      <c r="C22"/>
      <c r="D22"/>
      <c r="E22"/>
      <c r="F22"/>
      <c r="G22"/>
      <c r="H22"/>
      <c r="M22"/>
      <c r="N22"/>
      <c r="O22"/>
      <c r="P22"/>
      <c r="Q22"/>
      <c r="R22"/>
      <c r="S22"/>
      <c r="T22"/>
      <c r="U22"/>
      <c r="V22"/>
    </row>
    <row r="23" spans="1:62" ht="15" customHeight="1" x14ac:dyDescent="0.25">
      <c r="B23" s="49" t="s">
        <v>32</v>
      </c>
      <c r="C23" s="49"/>
      <c r="D23" s="49"/>
      <c r="E23" s="49"/>
      <c r="F23" s="49"/>
      <c r="G23" s="49"/>
      <c r="H23" s="49"/>
      <c r="I23" s="35" t="s">
        <v>8</v>
      </c>
      <c r="J23" s="79"/>
      <c r="K23" s="79"/>
      <c r="M23" s="131" t="s">
        <v>74</v>
      </c>
      <c r="N23" s="132"/>
      <c r="O23" s="132"/>
      <c r="P23" s="132"/>
      <c r="Q23" s="132"/>
      <c r="R23" s="132"/>
      <c r="S23" s="132"/>
      <c r="T23" s="132"/>
      <c r="U23" s="132"/>
      <c r="V23" s="133"/>
      <c r="BH23" s="11" t="b">
        <v>0</v>
      </c>
      <c r="BI23" s="11">
        <f>IF(BH23=TRUE,1,0)</f>
        <v>0</v>
      </c>
    </row>
    <row r="24" spans="1:62" ht="15" customHeight="1" x14ac:dyDescent="0.25">
      <c r="B24" s="87" t="s">
        <v>31</v>
      </c>
      <c r="C24" s="87"/>
      <c r="D24" s="87"/>
      <c r="E24" s="87"/>
      <c r="F24" s="87"/>
      <c r="G24" s="87"/>
      <c r="H24" s="87"/>
      <c r="I24" s="36" t="s">
        <v>8</v>
      </c>
      <c r="J24" s="90"/>
      <c r="K24" s="90"/>
      <c r="M24" s="134" t="s">
        <v>32</v>
      </c>
      <c r="N24" s="135"/>
      <c r="O24" s="135"/>
      <c r="P24" s="135"/>
      <c r="Q24" s="135"/>
      <c r="R24" s="135"/>
      <c r="S24" s="135"/>
      <c r="T24" s="33" t="s">
        <v>8</v>
      </c>
      <c r="U24" s="136"/>
      <c r="V24" s="137"/>
    </row>
    <row r="25" spans="1:62" ht="15" customHeight="1" x14ac:dyDescent="0.25">
      <c r="B25" s="87" t="s">
        <v>30</v>
      </c>
      <c r="C25" s="87"/>
      <c r="D25" s="87"/>
      <c r="E25" s="87"/>
      <c r="F25" s="87"/>
      <c r="G25" s="87"/>
      <c r="H25" s="87"/>
      <c r="I25" s="36" t="s">
        <v>9</v>
      </c>
      <c r="J25" s="90"/>
      <c r="K25" s="90"/>
      <c r="M25" s="88" t="s">
        <v>30</v>
      </c>
      <c r="N25" s="89"/>
      <c r="O25" s="89"/>
      <c r="P25" s="89"/>
      <c r="Q25" s="89"/>
      <c r="R25" s="89"/>
      <c r="S25" s="89"/>
      <c r="T25" s="34" t="s">
        <v>9</v>
      </c>
      <c r="U25" s="124"/>
      <c r="V25" s="125"/>
    </row>
    <row r="26" spans="1:62" ht="21" customHeight="1" thickBot="1" x14ac:dyDescent="0.3">
      <c r="B26" s="87" t="s">
        <v>45</v>
      </c>
      <c r="C26" s="87"/>
      <c r="D26" s="87"/>
      <c r="E26" s="87"/>
      <c r="F26" s="87"/>
      <c r="G26" s="87"/>
      <c r="H26" s="87"/>
      <c r="I26" s="36" t="s">
        <v>9</v>
      </c>
      <c r="J26" s="93"/>
      <c r="K26" s="93"/>
      <c r="M26" s="94" t="s">
        <v>76</v>
      </c>
      <c r="N26" s="95"/>
      <c r="O26" s="95"/>
      <c r="P26" s="95"/>
      <c r="Q26" s="95"/>
      <c r="R26" s="95"/>
      <c r="S26" s="95"/>
      <c r="T26" s="37" t="s">
        <v>9</v>
      </c>
      <c r="U26" s="43"/>
      <c r="V26" s="44"/>
    </row>
    <row r="27" spans="1:62" ht="7.5" customHeight="1" thickBot="1" x14ac:dyDescent="0.3">
      <c r="B27" s="24"/>
      <c r="C27" s="24"/>
      <c r="D27" s="24"/>
      <c r="E27" s="24"/>
      <c r="F27" s="24"/>
      <c r="G27" s="24"/>
      <c r="H27" s="24"/>
      <c r="I27" s="28"/>
    </row>
    <row r="28" spans="1:62" customFormat="1" x14ac:dyDescent="0.25">
      <c r="B28" s="112" t="s">
        <v>27</v>
      </c>
      <c r="C28" s="113"/>
      <c r="D28" s="113"/>
      <c r="E28" s="113"/>
      <c r="F28" s="113"/>
      <c r="G28" s="113"/>
      <c r="H28" s="113"/>
      <c r="I28" s="113"/>
      <c r="J28" s="113"/>
      <c r="K28" s="114"/>
      <c r="L28" s="22"/>
      <c r="M28" s="112" t="s">
        <v>28</v>
      </c>
      <c r="N28" s="113"/>
      <c r="O28" s="113"/>
      <c r="P28" s="113"/>
      <c r="Q28" s="113"/>
      <c r="R28" s="113"/>
      <c r="S28" s="113"/>
      <c r="T28" s="113"/>
      <c r="U28" s="113"/>
      <c r="V28" s="114"/>
    </row>
    <row r="29" spans="1:62" ht="15" customHeight="1" x14ac:dyDescent="0.25">
      <c r="B29" s="48" t="s">
        <v>37</v>
      </c>
      <c r="C29" s="49"/>
      <c r="D29" s="49"/>
      <c r="E29" s="49"/>
      <c r="F29" s="49"/>
      <c r="G29" s="49"/>
      <c r="H29" s="49"/>
      <c r="I29" s="30" t="s">
        <v>9</v>
      </c>
      <c r="J29" s="79"/>
      <c r="K29" s="80"/>
      <c r="M29" s="48" t="s">
        <v>39</v>
      </c>
      <c r="N29" s="49"/>
      <c r="O29" s="49"/>
      <c r="P29" s="49"/>
      <c r="Q29" s="49"/>
      <c r="R29" s="49"/>
      <c r="S29" s="49"/>
      <c r="T29" s="30" t="s">
        <v>9</v>
      </c>
      <c r="U29" s="79"/>
      <c r="V29" s="80"/>
    </row>
    <row r="30" spans="1:62" ht="15" customHeight="1" thickBot="1" x14ac:dyDescent="0.3">
      <c r="B30" s="50" t="s">
        <v>38</v>
      </c>
      <c r="C30" s="51"/>
      <c r="D30" s="51"/>
      <c r="E30" s="51"/>
      <c r="F30" s="51"/>
      <c r="G30" s="51"/>
      <c r="H30" s="51"/>
      <c r="I30" s="39" t="s">
        <v>9</v>
      </c>
      <c r="J30" s="91"/>
      <c r="K30" s="92"/>
      <c r="M30" s="86" t="s">
        <v>40</v>
      </c>
      <c r="N30" s="87"/>
      <c r="O30" s="87"/>
      <c r="P30" s="87"/>
      <c r="Q30" s="87"/>
      <c r="R30" s="87"/>
      <c r="S30" s="87"/>
      <c r="T30" s="31" t="s">
        <v>9</v>
      </c>
      <c r="U30" s="79"/>
      <c r="V30" s="80"/>
      <c r="BG30" s="11">
        <v>3</v>
      </c>
    </row>
    <row r="31" spans="1:62" customFormat="1" ht="15" customHeight="1" thickBot="1" x14ac:dyDescent="0.3">
      <c r="B31" s="24"/>
      <c r="C31" s="24"/>
      <c r="D31" s="24"/>
      <c r="E31" s="24"/>
      <c r="F31" s="24"/>
      <c r="G31" s="24"/>
      <c r="H31" s="24"/>
      <c r="I31" s="29"/>
      <c r="M31" s="115" t="s">
        <v>29</v>
      </c>
      <c r="N31" s="116"/>
      <c r="O31" s="116"/>
      <c r="P31" s="116"/>
      <c r="Q31" s="116"/>
      <c r="R31" s="116"/>
      <c r="S31" s="116"/>
      <c r="T31" s="38" t="s">
        <v>9</v>
      </c>
      <c r="U31" s="84"/>
      <c r="V31" s="85"/>
      <c r="BG31" t="b">
        <f>BG30=1</f>
        <v>0</v>
      </c>
      <c r="BH31" t="b">
        <f>BG30=2</f>
        <v>0</v>
      </c>
      <c r="BI31" t="b">
        <f>BG30=3</f>
        <v>1</v>
      </c>
    </row>
    <row r="32" spans="1:62" customFormat="1" ht="6.75" customHeight="1" thickBot="1" x14ac:dyDescent="0.3">
      <c r="B32" s="24"/>
      <c r="C32" s="24"/>
      <c r="D32" s="24"/>
      <c r="E32" s="24"/>
      <c r="F32" s="24"/>
      <c r="G32" s="24"/>
      <c r="H32" s="24"/>
      <c r="I32" s="29"/>
      <c r="M32" s="24"/>
      <c r="N32" s="24"/>
      <c r="O32" s="24"/>
      <c r="P32" s="24"/>
      <c r="Q32" s="24"/>
      <c r="R32" s="24"/>
      <c r="S32" s="24"/>
      <c r="T32" s="29"/>
    </row>
    <row r="33" spans="1:62" ht="15" customHeight="1" x14ac:dyDescent="0.25">
      <c r="A33" s="11"/>
      <c r="B33" s="52" t="s">
        <v>21</v>
      </c>
      <c r="C33" s="53"/>
      <c r="D33" s="53"/>
      <c r="E33" s="53"/>
      <c r="F33" s="53"/>
      <c r="G33" s="53"/>
      <c r="H33" s="53"/>
      <c r="I33" s="53"/>
      <c r="J33" s="53"/>
      <c r="K33" s="54"/>
      <c r="M33" s="52" t="s">
        <v>21</v>
      </c>
      <c r="N33" s="53"/>
      <c r="O33" s="53"/>
      <c r="P33" s="53"/>
      <c r="Q33" s="53"/>
      <c r="R33" s="53"/>
      <c r="S33" s="53"/>
      <c r="T33" s="53"/>
      <c r="U33" s="53"/>
      <c r="V33" s="54"/>
      <c r="BG33" s="11">
        <v>3</v>
      </c>
    </row>
    <row r="34" spans="1:62" x14ac:dyDescent="0.25">
      <c r="A34" s="11"/>
      <c r="B34" s="55" t="s">
        <v>41</v>
      </c>
      <c r="C34" s="56"/>
      <c r="D34" s="78" t="s">
        <v>25</v>
      </c>
      <c r="E34" s="78"/>
      <c r="F34" s="78"/>
      <c r="G34" s="78"/>
      <c r="H34" s="47" t="s">
        <v>81</v>
      </c>
      <c r="I34" s="47"/>
      <c r="J34" s="47"/>
      <c r="K34" s="68"/>
      <c r="M34" s="55" t="s">
        <v>43</v>
      </c>
      <c r="N34" s="56"/>
      <c r="O34" s="47" t="s">
        <v>77</v>
      </c>
      <c r="P34" s="47"/>
      <c r="Q34" s="47"/>
      <c r="R34" s="47"/>
      <c r="S34" s="47" t="s">
        <v>78</v>
      </c>
      <c r="T34" s="47"/>
      <c r="U34" s="47"/>
      <c r="V34" s="68"/>
      <c r="BG34" s="11" t="b">
        <f>BG33=1</f>
        <v>0</v>
      </c>
      <c r="BH34" s="11" t="b">
        <f>BG33=2</f>
        <v>0</v>
      </c>
      <c r="BI34" s="11" t="b">
        <f>BG33=3</f>
        <v>1</v>
      </c>
    </row>
    <row r="35" spans="1:62" ht="15.75" thickBot="1" x14ac:dyDescent="0.3">
      <c r="A35" s="11"/>
      <c r="B35" s="121" t="s">
        <v>26</v>
      </c>
      <c r="C35" s="122"/>
      <c r="D35" s="38" t="s">
        <v>13</v>
      </c>
      <c r="E35" s="123"/>
      <c r="F35" s="123"/>
      <c r="G35" s="123"/>
      <c r="H35" s="38" t="s">
        <v>13</v>
      </c>
      <c r="I35" s="142"/>
      <c r="J35" s="142"/>
      <c r="K35" s="143"/>
      <c r="M35" s="121" t="s">
        <v>26</v>
      </c>
      <c r="N35" s="122"/>
      <c r="O35" s="38" t="s">
        <v>13</v>
      </c>
      <c r="P35" s="123"/>
      <c r="Q35" s="123"/>
      <c r="R35" s="123"/>
      <c r="S35" s="38" t="s">
        <v>13</v>
      </c>
      <c r="T35" s="142"/>
      <c r="U35" s="142"/>
      <c r="V35" s="143"/>
    </row>
    <row r="36" spans="1:62" ht="12.75" customHeight="1" thickBot="1" x14ac:dyDescent="0.3">
      <c r="A36" s="11"/>
    </row>
    <row r="37" spans="1:62" ht="15" customHeight="1" x14ac:dyDescent="0.25">
      <c r="A37" s="11"/>
      <c r="B37" s="52" t="s">
        <v>22</v>
      </c>
      <c r="C37" s="53"/>
      <c r="D37" s="53"/>
      <c r="E37" s="53"/>
      <c r="F37" s="53"/>
      <c r="G37" s="53"/>
      <c r="H37" s="53"/>
      <c r="I37" s="53"/>
      <c r="J37" s="53"/>
      <c r="K37" s="54"/>
      <c r="M37" s="52" t="s">
        <v>22</v>
      </c>
      <c r="N37" s="53"/>
      <c r="O37" s="53"/>
      <c r="P37" s="53"/>
      <c r="Q37" s="53"/>
      <c r="R37" s="53"/>
      <c r="S37" s="53"/>
      <c r="T37" s="53"/>
      <c r="U37" s="53"/>
      <c r="V37" s="54"/>
      <c r="BG37" s="11">
        <v>2</v>
      </c>
      <c r="BH37" s="11">
        <f>'04.2020'!D15</f>
        <v>0</v>
      </c>
    </row>
    <row r="38" spans="1:62" ht="15" customHeight="1" x14ac:dyDescent="0.25">
      <c r="A38" s="11"/>
      <c r="B38" s="69" t="s">
        <v>23</v>
      </c>
      <c r="C38" s="70"/>
      <c r="D38" s="70"/>
      <c r="E38" s="70"/>
      <c r="F38" s="70"/>
      <c r="G38" s="70" t="s">
        <v>24</v>
      </c>
      <c r="H38" s="70"/>
      <c r="I38" s="70"/>
      <c r="J38" s="70"/>
      <c r="K38" s="71"/>
      <c r="M38" s="69" t="s">
        <v>24</v>
      </c>
      <c r="N38" s="70"/>
      <c r="O38" s="70"/>
      <c r="P38" s="70"/>
      <c r="Q38" s="70"/>
      <c r="R38" s="70"/>
      <c r="S38" s="70"/>
      <c r="T38" s="70"/>
      <c r="U38" s="70"/>
      <c r="V38" s="71"/>
      <c r="BG38" s="11" t="b">
        <f>BG37=1</f>
        <v>0</v>
      </c>
      <c r="BH38" s="11" t="b">
        <f>BG37=2</f>
        <v>1</v>
      </c>
      <c r="BI38" s="11" t="b">
        <v>0</v>
      </c>
      <c r="BJ38" s="11" t="b">
        <v>0</v>
      </c>
    </row>
    <row r="39" spans="1:62" ht="15" customHeight="1" x14ac:dyDescent="0.25">
      <c r="A39" s="11"/>
      <c r="B39" s="48" t="s">
        <v>19</v>
      </c>
      <c r="C39" s="49"/>
      <c r="D39" s="49"/>
      <c r="E39" s="49"/>
      <c r="F39" s="49"/>
      <c r="G39" s="49"/>
      <c r="H39" s="49"/>
      <c r="I39" s="32" t="s">
        <v>10</v>
      </c>
      <c r="J39" s="74"/>
      <c r="K39" s="75"/>
      <c r="M39" s="48"/>
      <c r="N39" s="49"/>
      <c r="O39" s="49"/>
      <c r="P39" s="49"/>
      <c r="Q39" s="49"/>
      <c r="R39" s="49"/>
      <c r="S39" s="49"/>
      <c r="T39" s="32" t="s">
        <v>10</v>
      </c>
      <c r="U39" s="74"/>
      <c r="V39" s="75"/>
    </row>
    <row r="40" spans="1:62" ht="15" customHeight="1" x14ac:dyDescent="0.25">
      <c r="A40" s="11"/>
      <c r="B40" s="72" t="s">
        <v>16</v>
      </c>
      <c r="C40" s="73"/>
      <c r="D40" s="73"/>
      <c r="E40" s="73"/>
      <c r="F40" s="73"/>
      <c r="G40" s="73"/>
      <c r="H40" s="73"/>
      <c r="I40" s="19" t="s">
        <v>17</v>
      </c>
      <c r="J40" s="76"/>
      <c r="K40" s="77"/>
      <c r="M40" s="48" t="s">
        <v>16</v>
      </c>
      <c r="N40" s="49"/>
      <c r="O40" s="49"/>
      <c r="P40" s="49"/>
      <c r="Q40" s="49"/>
      <c r="R40" s="49"/>
      <c r="S40" s="49"/>
      <c r="T40" s="32" t="s">
        <v>17</v>
      </c>
      <c r="U40" s="79"/>
      <c r="V40" s="80"/>
      <c r="BG40" s="11">
        <v>2</v>
      </c>
      <c r="BI40" s="11">
        <v>1</v>
      </c>
    </row>
    <row r="41" spans="1:62" ht="31.5" customHeight="1" thickBot="1" x14ac:dyDescent="0.3">
      <c r="A41" s="11"/>
      <c r="B41" s="117" t="s">
        <v>18</v>
      </c>
      <c r="C41" s="118"/>
      <c r="D41" s="119" t="s">
        <v>83</v>
      </c>
      <c r="E41" s="119"/>
      <c r="F41" s="119"/>
      <c r="G41" s="119"/>
      <c r="H41" s="119" t="s">
        <v>79</v>
      </c>
      <c r="I41" s="119"/>
      <c r="J41" s="119"/>
      <c r="K41" s="120"/>
      <c r="M41" s="117" t="s">
        <v>18</v>
      </c>
      <c r="N41" s="118"/>
      <c r="O41" s="119" t="s">
        <v>82</v>
      </c>
      <c r="P41" s="119"/>
      <c r="Q41" s="119"/>
      <c r="R41" s="119"/>
      <c r="S41" s="119" t="s">
        <v>79</v>
      </c>
      <c r="T41" s="119"/>
      <c r="U41" s="119"/>
      <c r="V41" s="120"/>
      <c r="BG41" s="11" t="b">
        <f>BG40=1</f>
        <v>0</v>
      </c>
      <c r="BH41" s="11" t="b">
        <f>BG40=2</f>
        <v>1</v>
      </c>
      <c r="BI41" s="11" t="b">
        <f>BI40=1</f>
        <v>1</v>
      </c>
      <c r="BJ41" s="11" t="b">
        <f>BI40=2</f>
        <v>0</v>
      </c>
    </row>
    <row r="42" spans="1:62" ht="9" customHeight="1" thickBot="1" x14ac:dyDescent="0.3">
      <c r="A42" s="11"/>
    </row>
    <row r="43" spans="1:62" x14ac:dyDescent="0.25">
      <c r="A43" s="11"/>
      <c r="B43" s="139" t="s">
        <v>33</v>
      </c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1"/>
      <c r="BI43" s="11">
        <v>2</v>
      </c>
    </row>
    <row r="44" spans="1:62" ht="15" customHeight="1" thickBot="1" x14ac:dyDescent="0.3">
      <c r="A44" s="11"/>
      <c r="B44" s="129" t="s">
        <v>73</v>
      </c>
      <c r="C44" s="130"/>
      <c r="D44" s="130"/>
      <c r="E44" s="130"/>
      <c r="F44" s="119" t="s">
        <v>14</v>
      </c>
      <c r="G44" s="119"/>
      <c r="H44" s="119"/>
      <c r="I44" s="119"/>
      <c r="J44" s="119" t="s">
        <v>15</v>
      </c>
      <c r="K44" s="119"/>
      <c r="L44" s="119"/>
      <c r="M44" s="119"/>
      <c r="N44" s="119"/>
      <c r="O44" s="119"/>
      <c r="P44" s="119"/>
      <c r="Q44" s="119"/>
      <c r="R44" s="119" t="s">
        <v>34</v>
      </c>
      <c r="S44" s="119"/>
      <c r="T44" s="119"/>
      <c r="U44" s="119"/>
      <c r="V44" s="120"/>
      <c r="BG44" s="11" t="b">
        <f>BI43=1</f>
        <v>0</v>
      </c>
      <c r="BH44" s="11" t="b">
        <f>BI43=2</f>
        <v>1</v>
      </c>
      <c r="BI44" s="11" t="b">
        <f>BI43=3</f>
        <v>0</v>
      </c>
      <c r="BJ44" s="11" t="b">
        <f>BI43=4</f>
        <v>0</v>
      </c>
    </row>
    <row r="45" spans="1:62" x14ac:dyDescent="0.25">
      <c r="A45" s="11"/>
    </row>
    <row r="46" spans="1:62" ht="15" customHeight="1" x14ac:dyDescent="0.25">
      <c r="A46" s="11"/>
      <c r="B46" s="46" t="s">
        <v>35</v>
      </c>
      <c r="C46" s="46"/>
      <c r="D46" s="46"/>
      <c r="E46" s="46"/>
      <c r="F46" s="17" t="s">
        <v>17</v>
      </c>
      <c r="G46" s="45"/>
      <c r="H46" s="45"/>
      <c r="P46" s="81"/>
      <c r="Q46" s="81"/>
      <c r="R46" s="81"/>
      <c r="S46" s="81"/>
      <c r="T46" s="81"/>
      <c r="U46" s="81"/>
      <c r="V46" s="81"/>
    </row>
    <row r="47" spans="1:62" ht="9.75" customHeight="1" x14ac:dyDescent="0.25">
      <c r="A47" s="11"/>
    </row>
    <row r="48" spans="1:62" x14ac:dyDescent="0.25">
      <c r="A48" s="11"/>
      <c r="B48" s="66" t="s">
        <v>44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7"/>
      <c r="U48" s="67"/>
      <c r="V48" s="67"/>
    </row>
    <row r="49" spans="1:22" x14ac:dyDescent="0.25">
      <c r="A49" s="11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7"/>
      <c r="U49" s="67"/>
      <c r="V49" s="67"/>
    </row>
    <row r="50" spans="1:22" ht="9" customHeight="1" x14ac:dyDescent="0.25">
      <c r="A50" s="11"/>
    </row>
    <row r="51" spans="1:22" x14ac:dyDescent="0.25">
      <c r="A51" s="11"/>
      <c r="B51" s="57" t="s">
        <v>36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9"/>
    </row>
    <row r="52" spans="1:22" x14ac:dyDescent="0.25">
      <c r="A52" s="11"/>
      <c r="B52" s="60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2"/>
    </row>
    <row r="53" spans="1:22" ht="63" customHeight="1" x14ac:dyDescent="0.25">
      <c r="A53" s="11"/>
      <c r="B53" s="63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5"/>
    </row>
    <row r="56" spans="1:22" ht="15" customHeight="1" x14ac:dyDescent="0.25"/>
    <row r="57" spans="1:22" ht="15.75" customHeight="1" x14ac:dyDescent="0.25"/>
    <row r="58" spans="1:22" ht="21" customHeight="1" x14ac:dyDescent="0.25"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22" x14ac:dyDescent="0.25">
      <c r="B59" s="42"/>
      <c r="C59" s="42"/>
      <c r="D59" s="42"/>
      <c r="E59" s="42"/>
      <c r="F59" s="42"/>
      <c r="G59" s="42"/>
      <c r="H59" s="42"/>
      <c r="I59" s="42"/>
      <c r="J59" s="42"/>
    </row>
    <row r="62" spans="1:22" x14ac:dyDescent="0.25">
      <c r="B62" s="42"/>
      <c r="C62" s="42"/>
      <c r="D62" s="42"/>
      <c r="E62" s="42"/>
      <c r="F62" s="42"/>
      <c r="G62" s="42"/>
      <c r="H62" s="42"/>
    </row>
  </sheetData>
  <sheetProtection formatCells="0" formatColumns="0" formatRows="0" insertColumns="0" insertRows="0" insertHyperlinks="0" deleteColumns="0" deleteRows="0" sort="0" autoFilter="0" pivotTables="0"/>
  <dataConsolidate/>
  <mergeCells count="121">
    <mergeCell ref="B44:E44"/>
    <mergeCell ref="G12:V12"/>
    <mergeCell ref="B12:F12"/>
    <mergeCell ref="M38:V38"/>
    <mergeCell ref="B13:F13"/>
    <mergeCell ref="M23:V23"/>
    <mergeCell ref="M24:S24"/>
    <mergeCell ref="J23:K23"/>
    <mergeCell ref="J24:K24"/>
    <mergeCell ref="U24:V24"/>
    <mergeCell ref="T13:V13"/>
    <mergeCell ref="B43:V43"/>
    <mergeCell ref="M37:V37"/>
    <mergeCell ref="B41:C41"/>
    <mergeCell ref="D41:G41"/>
    <mergeCell ref="H41:K41"/>
    <mergeCell ref="I35:K35"/>
    <mergeCell ref="B37:K37"/>
    <mergeCell ref="B35:C35"/>
    <mergeCell ref="E35:G35"/>
    <mergeCell ref="B21:H21"/>
    <mergeCell ref="B16:K16"/>
    <mergeCell ref="T35:V35"/>
    <mergeCell ref="N44:Q44"/>
    <mergeCell ref="B3:V3"/>
    <mergeCell ref="B59:J59"/>
    <mergeCell ref="B28:K28"/>
    <mergeCell ref="M28:V28"/>
    <mergeCell ref="M31:S31"/>
    <mergeCell ref="B25:H25"/>
    <mergeCell ref="M39:S39"/>
    <mergeCell ref="U39:V39"/>
    <mergeCell ref="M40:S40"/>
    <mergeCell ref="U40:V40"/>
    <mergeCell ref="M41:N41"/>
    <mergeCell ref="O41:R41"/>
    <mergeCell ref="S41:V41"/>
    <mergeCell ref="M35:N35"/>
    <mergeCell ref="P35:R35"/>
    <mergeCell ref="R44:V44"/>
    <mergeCell ref="U30:V30"/>
    <mergeCell ref="B23:H23"/>
    <mergeCell ref="B24:H24"/>
    <mergeCell ref="M33:V33"/>
    <mergeCell ref="U25:V25"/>
    <mergeCell ref="J44:M44"/>
    <mergeCell ref="F44:I44"/>
    <mergeCell ref="B18:V18"/>
    <mergeCell ref="B19:H19"/>
    <mergeCell ref="I19:O19"/>
    <mergeCell ref="P19:V19"/>
    <mergeCell ref="B15:V15"/>
    <mergeCell ref="Y19:AE19"/>
    <mergeCell ref="AF19:AL19"/>
    <mergeCell ref="AM19:AS19"/>
    <mergeCell ref="L16:V16"/>
    <mergeCell ref="AF16:AL16"/>
    <mergeCell ref="Y4:AS4"/>
    <mergeCell ref="Y6:AS6"/>
    <mergeCell ref="Y7:AC7"/>
    <mergeCell ref="Y8:AC8"/>
    <mergeCell ref="B11:F11"/>
    <mergeCell ref="B10:F10"/>
    <mergeCell ref="B4:V4"/>
    <mergeCell ref="B6:V6"/>
    <mergeCell ref="O9:P9"/>
    <mergeCell ref="Q9:V9"/>
    <mergeCell ref="G9:M9"/>
    <mergeCell ref="G7:V7"/>
    <mergeCell ref="G8:V8"/>
    <mergeCell ref="B7:F7"/>
    <mergeCell ref="B8:F8"/>
    <mergeCell ref="B5:V5"/>
    <mergeCell ref="Y13:AD13"/>
    <mergeCell ref="Y15:AS15"/>
    <mergeCell ref="Y16:AE16"/>
    <mergeCell ref="U31:V31"/>
    <mergeCell ref="Y9:AC9"/>
    <mergeCell ref="Y10:AC10"/>
    <mergeCell ref="Y11:AC11"/>
    <mergeCell ref="B9:F9"/>
    <mergeCell ref="M30:S30"/>
    <mergeCell ref="M25:S25"/>
    <mergeCell ref="J25:K25"/>
    <mergeCell ref="J29:K29"/>
    <mergeCell ref="J30:K30"/>
    <mergeCell ref="M29:S29"/>
    <mergeCell ref="B26:H26"/>
    <mergeCell ref="J26:K26"/>
    <mergeCell ref="M26:S26"/>
    <mergeCell ref="P13:S13"/>
    <mergeCell ref="Y12:AC12"/>
    <mergeCell ref="G10:V10"/>
    <mergeCell ref="G11:V11"/>
    <mergeCell ref="I21:U21"/>
    <mergeCell ref="AM16:AS16"/>
    <mergeCell ref="Y18:AS18"/>
    <mergeCell ref="B62:H62"/>
    <mergeCell ref="U26:V26"/>
    <mergeCell ref="G46:H46"/>
    <mergeCell ref="B46:E46"/>
    <mergeCell ref="O34:R34"/>
    <mergeCell ref="B29:H29"/>
    <mergeCell ref="B30:H30"/>
    <mergeCell ref="B33:K33"/>
    <mergeCell ref="M34:N34"/>
    <mergeCell ref="B51:V53"/>
    <mergeCell ref="B48:S49"/>
    <mergeCell ref="T48:V49"/>
    <mergeCell ref="S34:V34"/>
    <mergeCell ref="B38:F38"/>
    <mergeCell ref="G38:K38"/>
    <mergeCell ref="B39:H39"/>
    <mergeCell ref="B40:H40"/>
    <mergeCell ref="J39:K39"/>
    <mergeCell ref="J40:K40"/>
    <mergeCell ref="H34:K34"/>
    <mergeCell ref="D34:G34"/>
    <mergeCell ref="B34:C34"/>
    <mergeCell ref="U29:V29"/>
    <mergeCell ref="P46:V46"/>
  </mergeCells>
  <conditionalFormatting sqref="B34 D34 D35:E35">
    <cfRule type="expression" dxfId="37" priority="70">
      <formula>$BI$31</formula>
    </cfRule>
  </conditionalFormatting>
  <conditionalFormatting sqref="B34 H34 H35:I35">
    <cfRule type="expression" dxfId="36" priority="71">
      <formula>$BH$31</formula>
    </cfRule>
  </conditionalFormatting>
  <conditionalFormatting sqref="B38">
    <cfRule type="expression" dxfId="34" priority="65">
      <formula>$BH$38</formula>
    </cfRule>
  </conditionalFormatting>
  <conditionalFormatting sqref="B44:E44 J44:Q44">
    <cfRule type="expression" dxfId="33" priority="5">
      <formula>$BH$44</formula>
    </cfRule>
  </conditionalFormatting>
  <conditionalFormatting sqref="B41:G41">
    <cfRule type="expression" dxfId="32" priority="1">
      <formula>$BG$38</formula>
    </cfRule>
  </conditionalFormatting>
  <conditionalFormatting sqref="B44:I44 N44:Q44">
    <cfRule type="expression" dxfId="31" priority="4">
      <formula>$BI$44</formula>
    </cfRule>
  </conditionalFormatting>
  <conditionalFormatting sqref="B44:M44">
    <cfRule type="expression" dxfId="29" priority="3">
      <formula>$BJ$44</formula>
    </cfRule>
  </conditionalFormatting>
  <conditionalFormatting sqref="D41:G41">
    <cfRule type="expression" dxfId="28" priority="61">
      <formula>$BH$41</formula>
    </cfRule>
  </conditionalFormatting>
  <conditionalFormatting sqref="D34:K35">
    <cfRule type="expression" dxfId="27" priority="72">
      <formula>$BG$31</formula>
    </cfRule>
  </conditionalFormatting>
  <conditionalFormatting sqref="F44">
    <cfRule type="expression" dxfId="26" priority="6">
      <formula>$BG$44</formula>
    </cfRule>
  </conditionalFormatting>
  <conditionalFormatting sqref="G38">
    <cfRule type="expression" dxfId="25" priority="16">
      <formula>$BH$37</formula>
    </cfRule>
    <cfRule type="expression" dxfId="24" priority="17">
      <formula>$BG$38</formula>
    </cfRule>
  </conditionalFormatting>
  <conditionalFormatting sqref="H41:K41">
    <cfRule type="expression" dxfId="22" priority="62">
      <formula>$BG$41</formula>
    </cfRule>
  </conditionalFormatting>
  <conditionalFormatting sqref="J44">
    <cfRule type="expression" dxfId="21" priority="7">
      <formula>$BG$44</formula>
    </cfRule>
  </conditionalFormatting>
  <conditionalFormatting sqref="M38 M39:V41 M29:V30">
    <cfRule type="expression" dxfId="20" priority="75" stopIfTrue="1">
      <formula>$BI$19</formula>
    </cfRule>
  </conditionalFormatting>
  <conditionalFormatting sqref="M38">
    <cfRule type="expression" dxfId="19" priority="64">
      <formula>$BI$38</formula>
    </cfRule>
  </conditionalFormatting>
  <conditionalFormatting sqref="M34:N34 O34:R35">
    <cfRule type="expression" dxfId="18" priority="50">
      <formula>$BI$34</formula>
    </cfRule>
  </conditionalFormatting>
  <conditionalFormatting sqref="M34:N34 S34:V34 S35:T35">
    <cfRule type="expression" dxfId="17" priority="51">
      <formula>$BH$34</formula>
    </cfRule>
  </conditionalFormatting>
  <conditionalFormatting sqref="M24:V26">
    <cfRule type="expression" dxfId="16" priority="41">
      <formula>$BH$23</formula>
    </cfRule>
  </conditionalFormatting>
  <conditionalFormatting sqref="M26:V26">
    <cfRule type="expression" dxfId="15" priority="35">
      <formula>$BI$19</formula>
    </cfRule>
    <cfRule type="expression" dxfId="14" priority="34">
      <formula>$BH$19</formula>
    </cfRule>
  </conditionalFormatting>
  <conditionalFormatting sqref="M29:V31 M38 M39:V41">
    <cfRule type="expression" dxfId="13" priority="76" stopIfTrue="1">
      <formula>$BH$19</formula>
    </cfRule>
  </conditionalFormatting>
  <conditionalFormatting sqref="M31:V31">
    <cfRule type="expression" dxfId="12" priority="74" stopIfTrue="1">
      <formula>$BJ$19</formula>
    </cfRule>
  </conditionalFormatting>
  <conditionalFormatting sqref="M34:V34 M35:T35">
    <cfRule type="expression" dxfId="11" priority="56" stopIfTrue="1">
      <formula>$AA$19</formula>
    </cfRule>
    <cfRule type="expression" dxfId="10" priority="57" stopIfTrue="1">
      <formula>$Z$19</formula>
    </cfRule>
    <cfRule type="expression" dxfId="9" priority="49">
      <formula>$BH$19</formula>
    </cfRule>
    <cfRule type="expression" dxfId="8" priority="48">
      <formula>$BI$19</formula>
    </cfRule>
  </conditionalFormatting>
  <conditionalFormatting sqref="N44">
    <cfRule type="expression" dxfId="7" priority="8">
      <formula>$BG$44</formula>
    </cfRule>
  </conditionalFormatting>
  <conditionalFormatting sqref="O34 O35:P35 M34">
    <cfRule type="expression" dxfId="6" priority="53">
      <formula>$AA$34</formula>
    </cfRule>
  </conditionalFormatting>
  <conditionalFormatting sqref="O34 S34:S35 O35:P35 T35">
    <cfRule type="expression" dxfId="5" priority="55">
      <formula>$Y$34</formula>
    </cfRule>
  </conditionalFormatting>
  <conditionalFormatting sqref="O41:R41">
    <cfRule type="expression" dxfId="4" priority="59">
      <formula>$BJ$41</formula>
    </cfRule>
  </conditionalFormatting>
  <conditionalFormatting sqref="O34:V34 O35:T35">
    <cfRule type="expression" dxfId="3" priority="52" stopIfTrue="1">
      <formula>$BG$34</formula>
    </cfRule>
  </conditionalFormatting>
  <conditionalFormatting sqref="S34:S35 T35 M34">
    <cfRule type="expression" dxfId="2" priority="54">
      <formula>$Z$34</formula>
    </cfRule>
  </conditionalFormatting>
  <conditionalFormatting sqref="S41:V41">
    <cfRule type="expression" dxfId="1" priority="60">
      <formula>$BI$41</formula>
    </cfRule>
  </conditionalFormatting>
  <dataValidations count="13">
    <dataValidation type="textLength" operator="lessThan" allowBlank="1" showInputMessage="1" showErrorMessage="1" error="Недоступно для данного типа чиллера" sqref="U29:V29" xr:uid="{00000000-0002-0000-0000-000000000000}">
      <formula1>IF(BH19=TRUE,0,IF(BI19=TRUE,0))</formula1>
    </dataValidation>
    <dataValidation type="textLength" operator="lessThan" allowBlank="1" showInputMessage="1" showErrorMessage="1" error="Недоступно для данного типа чиллера" sqref="U30:V30" xr:uid="{00000000-0002-0000-0000-000001000000}">
      <formula1>IF(BH19=TRUE,0,IF(BI19=TRUE,0))</formula1>
    </dataValidation>
    <dataValidation type="textLength" operator="lessThan" allowBlank="1" showInputMessage="1" showErrorMessage="1" error="Недоступно для данного типа чиллера" sqref="U31:V31" xr:uid="{00000000-0002-0000-0000-000002000000}">
      <formula1>IF(BH19=TRUE,0,IF(BJ19=TRUE,0))</formula1>
    </dataValidation>
    <dataValidation type="textLength" operator="lessThan" allowBlank="1" showInputMessage="1" showErrorMessage="1" error="Доступно при выборе &quot;Свободное охлаждение&quot;" sqref="U24:V24" xr:uid="{00000000-0002-0000-0000-000003000000}">
      <formula1>IF(BH23=FALSE,0,10)</formula1>
    </dataValidation>
    <dataValidation type="textLength" operator="lessThan" allowBlank="1" showInputMessage="1" showErrorMessage="1" error="Недоступно" sqref="E35:G35" xr:uid="{00000000-0002-0000-0000-000004000000}">
      <formula1>IF(BG31=TRUE,0,IF(BI31=TRUE,0))</formula1>
    </dataValidation>
    <dataValidation type="textLength" operator="lessThan" allowBlank="1" showInputMessage="1" showErrorMessage="1" error="Недоступно" sqref="I35:K35" xr:uid="{00000000-0002-0000-0000-000005000000}">
      <formula1>IF(BG31=TRUE,0,IF(BH31=TRUE,0))</formula1>
    </dataValidation>
    <dataValidation type="textLength" operator="lessThan" allowBlank="1" showInputMessage="1" showErrorMessage="1" error="Недоступно" sqref="U39:V39" xr:uid="{00000000-0002-0000-0000-000006000000}">
      <formula1>IF(BH19=TRUE,0,IF(BI19=TRUE,0))</formula1>
    </dataValidation>
    <dataValidation type="textLength" operator="lessThan" allowBlank="1" showInputMessage="1" showErrorMessage="1" error="Недоступно" sqref="U40:V40" xr:uid="{00000000-0002-0000-0000-000007000000}">
      <formula1>IF(BH19=TRUE,0,IF(BI19=TRUE,0))</formula1>
    </dataValidation>
    <dataValidation type="textLength" operator="lessThan" allowBlank="1" showInputMessage="1" showErrorMessage="1" error="Доступно при выборе &quot;Свободное охлаждение&quot;" sqref="U25:V25" xr:uid="{00000000-0002-0000-0000-000008000000}">
      <formula1>IF(BH23=FALSE,0,10)</formula1>
    </dataValidation>
    <dataValidation type="textLength" operator="lessThan" allowBlank="1" showInputMessage="1" showErrorMessage="1" error="Недоступно " sqref="T35" xr:uid="{00000000-0002-0000-0000-000009000000}">
      <formula1>IF(BG34=TRUE,0,IF(BH34=TRUE,0,IF(BH19=TRUE,0,IF(BI19=TRUE,0))))</formula1>
    </dataValidation>
    <dataValidation type="textLength" operator="lessThan" allowBlank="1" showInputMessage="1" showErrorMessage="1" error="Недоступно " sqref="P35:R35" xr:uid="{00000000-0002-0000-0000-00000A000000}">
      <formula1>IF(BG34=TRUE,0,IF(BI34=TRUE,0,IF(BH19=TRUE,0,IF(BI19=TRUE,0))))</formula1>
    </dataValidation>
    <dataValidation type="textLength" operator="lessThan" allowBlank="1" showInputMessage="1" showErrorMessage="1" error="Доступно при выборе &quot;Свободное охлаждение&quot; для чиллеров с водяным охлаждением конденсатора." sqref="U26:V26" xr:uid="{00000000-0002-0000-0000-00000B000000}">
      <formula1>IF(BH23=FALSE,0,IF(BJ19=FALSE,0))</formula1>
    </dataValidation>
    <dataValidation type="textLength" operator="notEqual" allowBlank="1" showInputMessage="1" showErrorMessage="1" errorTitle="Внимание" error="Встроенный гидромодуль недоступен для данного типа чиллера" sqref="J39:K40" xr:uid="{00000000-0002-0000-0000-00000C000000}">
      <formula1>BH37</formula1>
    </dataValidation>
  </dataValidation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Check Box 12">
              <controlPr defaultSize="0" autoFill="0" autoLine="0" autoPict="0">
                <anchor moveWithCells="1">
                  <from>
                    <xdr:col>12</xdr:col>
                    <xdr:colOff>28575</xdr:colOff>
                    <xdr:row>22</xdr:row>
                    <xdr:rowOff>19050</xdr:rowOff>
                  </from>
                  <to>
                    <xdr:col>21</xdr:col>
                    <xdr:colOff>228600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5" name="Check Box 31">
              <controlPr defaultSize="0" autoFill="0" autoLine="0" autoPict="0">
                <anchor moveWithCells="1">
                  <from>
                    <xdr:col>16</xdr:col>
                    <xdr:colOff>238125</xdr:colOff>
                    <xdr:row>42</xdr:row>
                    <xdr:rowOff>180975</xdr:rowOff>
                  </from>
                  <to>
                    <xdr:col>22</xdr:col>
                    <xdr:colOff>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6" name="Check Box 32">
              <controlPr defaultSize="0" autoFill="0" autoLine="0" autoPict="0">
                <anchor moveWithCells="1">
                  <from>
                    <xdr:col>19</xdr:col>
                    <xdr:colOff>180975</xdr:colOff>
                    <xdr:row>47</xdr:row>
                    <xdr:rowOff>9525</xdr:rowOff>
                  </from>
                  <to>
                    <xdr:col>21</xdr:col>
                    <xdr:colOff>161925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7" name="Group Box 33">
              <controlPr defaultSize="0" autoFill="0" autoPict="0">
                <anchor>
                  <from>
                    <xdr:col>0</xdr:col>
                    <xdr:colOff>133350</xdr:colOff>
                    <xdr:row>18</xdr:row>
                    <xdr:rowOff>0</xdr:rowOff>
                  </from>
                  <to>
                    <xdr:col>22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8" name="Option Button 35">
              <controlPr defaultSize="0" autoFill="0" autoLine="0" autoPict="0">
                <anchor>
                  <from>
                    <xdr:col>1</xdr:col>
                    <xdr:colOff>19050</xdr:colOff>
                    <xdr:row>18</xdr:row>
                    <xdr:rowOff>19050</xdr:rowOff>
                  </from>
                  <to>
                    <xdr:col>2</xdr:col>
                    <xdr:colOff>76200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9" name="Group Box 69">
              <controlPr defaultSize="0" print="0" autoFill="0" autoPict="0">
                <anchor moveWithCells="1">
                  <from>
                    <xdr:col>0</xdr:col>
                    <xdr:colOff>133350</xdr:colOff>
                    <xdr:row>33</xdr:row>
                    <xdr:rowOff>0</xdr:rowOff>
                  </from>
                  <to>
                    <xdr:col>11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0" name="Group Box 70">
              <controlPr defaultSize="0" print="0" autoFill="0" autoPict="0">
                <anchor moveWithCells="1">
                  <from>
                    <xdr:col>12</xdr:col>
                    <xdr:colOff>0</xdr:colOff>
                    <xdr:row>33</xdr:row>
                    <xdr:rowOff>0</xdr:rowOff>
                  </from>
                  <to>
                    <xdr:col>21</xdr:col>
                    <xdr:colOff>247650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1" name="Group Box 71">
              <controlPr defaultSize="0" print="0" autoFill="0" autoPict="0">
                <anchor moveWithCells="1">
                  <from>
                    <xdr:col>1</xdr:col>
                    <xdr:colOff>0</xdr:colOff>
                    <xdr:row>37</xdr:row>
                    <xdr:rowOff>0</xdr:rowOff>
                  </from>
                  <to>
                    <xdr:col>10</xdr:col>
                    <xdr:colOff>247650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2" name="Option Button 72">
              <controlPr defaultSize="0" autoFill="0" autoLine="0" autoPict="0">
                <anchor>
                  <from>
                    <xdr:col>1</xdr:col>
                    <xdr:colOff>9525</xdr:colOff>
                    <xdr:row>33</xdr:row>
                    <xdr:rowOff>38100</xdr:rowOff>
                  </from>
                  <to>
                    <xdr:col>1</xdr:col>
                    <xdr:colOff>180975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3" name="Option Button 73">
              <controlPr defaultSize="0" autoFill="0" autoLine="0" autoPict="0">
                <anchor>
                  <from>
                    <xdr:col>3</xdr:col>
                    <xdr:colOff>0</xdr:colOff>
                    <xdr:row>33</xdr:row>
                    <xdr:rowOff>38100</xdr:rowOff>
                  </from>
                  <to>
                    <xdr:col>4</xdr:col>
                    <xdr:colOff>85725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14" name="Option Button 74">
              <controlPr defaultSize="0" autoFill="0" autoLine="0" autoPict="0">
                <anchor>
                  <from>
                    <xdr:col>7</xdr:col>
                    <xdr:colOff>28575</xdr:colOff>
                    <xdr:row>33</xdr:row>
                    <xdr:rowOff>47625</xdr:rowOff>
                  </from>
                  <to>
                    <xdr:col>8</xdr:col>
                    <xdr:colOff>180975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15" name="Option Button 75">
              <controlPr defaultSize="0" autoFill="0" autoLine="0" autoPict="0">
                <anchor>
                  <from>
                    <xdr:col>12</xdr:col>
                    <xdr:colOff>19050</xdr:colOff>
                    <xdr:row>33</xdr:row>
                    <xdr:rowOff>47625</xdr:rowOff>
                  </from>
                  <to>
                    <xdr:col>12</xdr:col>
                    <xdr:colOff>190500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16" name="Option Button 76">
              <controlPr defaultSize="0" autoFill="0" autoLine="0" autoPict="0">
                <anchor>
                  <from>
                    <xdr:col>13</xdr:col>
                    <xdr:colOff>228600</xdr:colOff>
                    <xdr:row>33</xdr:row>
                    <xdr:rowOff>38100</xdr:rowOff>
                  </from>
                  <to>
                    <xdr:col>14</xdr:col>
                    <xdr:colOff>180975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17" name="Option Button 77">
              <controlPr defaultSize="0" autoFill="0" autoLine="0" autoPict="0">
                <anchor>
                  <from>
                    <xdr:col>18</xdr:col>
                    <xdr:colOff>28575</xdr:colOff>
                    <xdr:row>33</xdr:row>
                    <xdr:rowOff>47625</xdr:rowOff>
                  </from>
                  <to>
                    <xdr:col>18</xdr:col>
                    <xdr:colOff>190500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18" name="Option Button 78">
              <controlPr defaultSize="0" autoFill="0" autoLine="0" autoPict="0">
                <anchor moveWithCells="1">
                  <from>
                    <xdr:col>1</xdr:col>
                    <xdr:colOff>123825</xdr:colOff>
                    <xdr:row>37</xdr:row>
                    <xdr:rowOff>47625</xdr:rowOff>
                  </from>
                  <to>
                    <xdr:col>2</xdr:col>
                    <xdr:colOff>161925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19" name="Option Button 80">
              <controlPr defaultSize="0" autoFill="0" autoLine="0" autoPict="0">
                <anchor moveWithCells="1">
                  <from>
                    <xdr:col>6</xdr:col>
                    <xdr:colOff>152400</xdr:colOff>
                    <xdr:row>37</xdr:row>
                    <xdr:rowOff>47625</xdr:rowOff>
                  </from>
                  <to>
                    <xdr:col>8</xdr:col>
                    <xdr:colOff>47625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20" name="Group Box 81">
              <controlPr defaultSize="0" autoFill="0" autoPict="0">
                <anchor moveWithCells="1">
                  <from>
                    <xdr:col>12</xdr:col>
                    <xdr:colOff>0</xdr:colOff>
                    <xdr:row>33</xdr:row>
                    <xdr:rowOff>0</xdr:rowOff>
                  </from>
                  <to>
                    <xdr:col>21</xdr:col>
                    <xdr:colOff>247650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21" name="Group Box 85">
              <controlPr defaultSize="0" autoFill="0" autoPict="0">
                <anchor moveWithCells="1">
                  <from>
                    <xdr:col>1</xdr:col>
                    <xdr:colOff>0</xdr:colOff>
                    <xdr:row>40</xdr:row>
                    <xdr:rowOff>0</xdr:rowOff>
                  </from>
                  <to>
                    <xdr:col>10</xdr:col>
                    <xdr:colOff>247650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22" name="Option Button 86">
              <controlPr defaultSize="0" autoFill="0" autoLine="0" autoPict="0">
                <anchor>
                  <from>
                    <xdr:col>3</xdr:col>
                    <xdr:colOff>9525</xdr:colOff>
                    <xdr:row>40</xdr:row>
                    <xdr:rowOff>104775</xdr:rowOff>
                  </from>
                  <to>
                    <xdr:col>4</xdr:col>
                    <xdr:colOff>28575</xdr:colOff>
                    <xdr:row>40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23" name="Option Button 87">
              <controlPr defaultSize="0" autoFill="0" autoLine="0" autoPict="0">
                <anchor>
                  <from>
                    <xdr:col>6</xdr:col>
                    <xdr:colOff>247650</xdr:colOff>
                    <xdr:row>40</xdr:row>
                    <xdr:rowOff>104775</xdr:rowOff>
                  </from>
                  <to>
                    <xdr:col>7</xdr:col>
                    <xdr:colOff>247650</xdr:colOff>
                    <xdr:row>40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24" name="Group Box 88">
              <controlPr defaultSize="0" autoFill="0" autoPict="0">
                <anchor moveWithCells="1">
                  <from>
                    <xdr:col>12</xdr:col>
                    <xdr:colOff>0</xdr:colOff>
                    <xdr:row>40</xdr:row>
                    <xdr:rowOff>0</xdr:rowOff>
                  </from>
                  <to>
                    <xdr:col>22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25" name="Option Button 89">
              <controlPr defaultSize="0" autoFill="0" autoLine="0" autoPict="0">
                <anchor>
                  <from>
                    <xdr:col>14</xdr:col>
                    <xdr:colOff>38100</xdr:colOff>
                    <xdr:row>40</xdr:row>
                    <xdr:rowOff>85725</xdr:rowOff>
                  </from>
                  <to>
                    <xdr:col>15</xdr:col>
                    <xdr:colOff>38100</xdr:colOff>
                    <xdr:row>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26" name="Option Button 90">
              <controlPr defaultSize="0" autoFill="0" autoLine="0" autoPict="0">
                <anchor>
                  <from>
                    <xdr:col>18</xdr:col>
                    <xdr:colOff>0</xdr:colOff>
                    <xdr:row>40</xdr:row>
                    <xdr:rowOff>95250</xdr:rowOff>
                  </from>
                  <to>
                    <xdr:col>19</xdr:col>
                    <xdr:colOff>0</xdr:colOff>
                    <xdr:row>40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27" name="Option Button 99">
              <controlPr defaultSize="0" autoFill="0" autoLine="0" autoPict="0">
                <anchor>
                  <from>
                    <xdr:col>7</xdr:col>
                    <xdr:colOff>161925</xdr:colOff>
                    <xdr:row>18</xdr:row>
                    <xdr:rowOff>19050</xdr:rowOff>
                  </from>
                  <to>
                    <xdr:col>8</xdr:col>
                    <xdr:colOff>190500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28" name="Option Button 101">
              <controlPr defaultSize="0" autoFill="0" autoLine="0" autoPict="0">
                <anchor>
                  <from>
                    <xdr:col>14</xdr:col>
                    <xdr:colOff>209550</xdr:colOff>
                    <xdr:row>18</xdr:row>
                    <xdr:rowOff>19050</xdr:rowOff>
                  </from>
                  <to>
                    <xdr:col>16</xdr:col>
                    <xdr:colOff>19050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29" name="Group Box 102">
              <controlPr defaultSize="0" autoFill="0" autoPict="0">
                <anchor>
                  <from>
                    <xdr:col>1</xdr:col>
                    <xdr:colOff>0</xdr:colOff>
                    <xdr:row>42</xdr:row>
                    <xdr:rowOff>190500</xdr:rowOff>
                  </from>
                  <to>
                    <xdr:col>22</xdr:col>
                    <xdr:colOff>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30" name="Option Button 108">
              <controlPr defaultSize="0" autoFill="0" autoLine="0" autoPict="0">
                <anchor>
                  <from>
                    <xdr:col>1</xdr:col>
                    <xdr:colOff>66675</xdr:colOff>
                    <xdr:row>43</xdr:row>
                    <xdr:rowOff>19050</xdr:rowOff>
                  </from>
                  <to>
                    <xdr:col>2</xdr:col>
                    <xdr:colOff>123825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31" name="Option Button 109">
              <controlPr defaultSize="0" autoFill="0" autoLine="0" autoPict="0">
                <anchor>
                  <from>
                    <xdr:col>5</xdr:col>
                    <xdr:colOff>66675</xdr:colOff>
                    <xdr:row>43</xdr:row>
                    <xdr:rowOff>19050</xdr:rowOff>
                  </from>
                  <to>
                    <xdr:col>6</xdr:col>
                    <xdr:colOff>85725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32" name="Option Button 111">
              <controlPr defaultSize="0" autoFill="0" autoLine="0" autoPict="0">
                <anchor>
                  <from>
                    <xdr:col>9</xdr:col>
                    <xdr:colOff>66675</xdr:colOff>
                    <xdr:row>43</xdr:row>
                    <xdr:rowOff>28575</xdr:rowOff>
                  </from>
                  <to>
                    <xdr:col>10</xdr:col>
                    <xdr:colOff>66675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33" name="Check Box 116">
              <controlPr defaultSize="0" autoFill="0" autoLine="0" autoPict="0">
                <anchor moveWithCells="1">
                  <from>
                    <xdr:col>16</xdr:col>
                    <xdr:colOff>238125</xdr:colOff>
                    <xdr:row>43</xdr:row>
                    <xdr:rowOff>9525</xdr:rowOff>
                  </from>
                  <to>
                    <xdr:col>21</xdr:col>
                    <xdr:colOff>247650</xdr:colOff>
                    <xdr:row>44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stopIfTrue="1" id="{0407CD52-AC8E-43EE-A18C-FB2B89F2636C}">
            <xm:f>'04.2020'!$D$6</xm:f>
            <x14:dxf>
              <fill>
                <patternFill patternType="solid">
                  <bgColor theme="0" tint="-0.24994659260841701"/>
                </patternFill>
              </fill>
            </x14:dxf>
          </x14:cfRule>
          <xm:sqref>B38</xm:sqref>
        </x14:conditionalFormatting>
        <x14:conditionalFormatting xmlns:xm="http://schemas.microsoft.com/office/excel/2006/main">
          <x14:cfRule type="expression" priority="31" id="{D049457D-24A9-45B3-AE6F-145424276AA6}">
            <xm:f>'04.2020'!$D$13</xm:f>
            <x14:dxf>
              <fill>
                <patternFill>
                  <bgColor theme="0" tint="-0.24994659260841701"/>
                </patternFill>
              </fill>
            </x14:dxf>
          </x14:cfRule>
          <xm:sqref>B39:K40</xm:sqref>
        </x14:conditionalFormatting>
        <x14:conditionalFormatting xmlns:xm="http://schemas.microsoft.com/office/excel/2006/main">
          <x14:cfRule type="expression" priority="30" id="{4DD6E18B-4A76-4B3F-A855-70C6D3D3A913}">
            <xm:f>'04.2020'!$D$13</xm:f>
            <x14:dxf>
              <fill>
                <patternFill>
                  <bgColor theme="0"/>
                </patternFill>
              </fill>
            </x14:dxf>
          </x14:cfRule>
          <xm:sqref>G38:K38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D000000}">
          <x14:formula1>
            <xm:f>CHOOSE(VLOOKUP('комп-чиллер'!$B$1,'комп-чиллер'!$A$4:$B$7,2,FALSE),Один,Два,Три,Четыре)</xm:f>
          </x14:formula1>
          <xm:sqref>I21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B1:D15"/>
  <sheetViews>
    <sheetView windowProtection="1" workbookViewId="0">
      <selection activeCell="D23" sqref="D23"/>
    </sheetView>
  </sheetViews>
  <sheetFormatPr defaultRowHeight="15" x14ac:dyDescent="0.25"/>
  <cols>
    <col min="1" max="1" width="4.140625" customWidth="1"/>
    <col min="2" max="2" width="27.140625" customWidth="1"/>
    <col min="3" max="3" width="23" customWidth="1"/>
    <col min="4" max="4" width="21.42578125" customWidth="1"/>
  </cols>
  <sheetData>
    <row r="1" spans="2:4" x14ac:dyDescent="0.25">
      <c r="B1" s="144" t="s">
        <v>53</v>
      </c>
      <c r="C1" s="144"/>
    </row>
    <row r="2" spans="2:4" x14ac:dyDescent="0.25">
      <c r="B2" s="3" t="s">
        <v>7</v>
      </c>
      <c r="C2" s="3" t="b">
        <v>0</v>
      </c>
      <c r="D2" t="b">
        <f>IF(C2 =TRUE,1)</f>
        <v>0</v>
      </c>
    </row>
    <row r="3" spans="2:4" x14ac:dyDescent="0.25">
      <c r="B3" s="3" t="s">
        <v>6</v>
      </c>
      <c r="C3" s="3" t="b">
        <v>0</v>
      </c>
      <c r="D3">
        <f>IF(C3,1,0)</f>
        <v>0</v>
      </c>
    </row>
    <row r="5" spans="2:4" x14ac:dyDescent="0.25">
      <c r="B5" s="144" t="s">
        <v>11</v>
      </c>
      <c r="C5" s="144"/>
    </row>
    <row r="6" spans="2:4" x14ac:dyDescent="0.25">
      <c r="B6" t="s">
        <v>55</v>
      </c>
      <c r="C6" t="b">
        <f>IF('1'!BH19 =TRUE,1)</f>
        <v>0</v>
      </c>
      <c r="D6">
        <f>IF(D2=C8,1,0)</f>
        <v>0</v>
      </c>
    </row>
    <row r="7" spans="2:4" x14ac:dyDescent="0.25">
      <c r="B7" t="s">
        <v>56</v>
      </c>
      <c r="C7" t="b">
        <f>IF('1'!BI19 =TRUE,1)</f>
        <v>0</v>
      </c>
    </row>
    <row r="8" spans="2:4" x14ac:dyDescent="0.25">
      <c r="B8" t="s">
        <v>57</v>
      </c>
      <c r="C8">
        <f>IF('1'!BJ19 =TRUE,1)</f>
        <v>1</v>
      </c>
    </row>
    <row r="10" spans="2:4" x14ac:dyDescent="0.25">
      <c r="B10" s="3" t="s">
        <v>54</v>
      </c>
      <c r="C10" s="4">
        <v>2</v>
      </c>
    </row>
    <row r="11" spans="2:4" x14ac:dyDescent="0.25">
      <c r="D11" s="2"/>
    </row>
    <row r="12" spans="2:4" x14ac:dyDescent="0.25">
      <c r="B12" s="144" t="s">
        <v>58</v>
      </c>
      <c r="C12" s="144"/>
    </row>
    <row r="13" spans="2:4" x14ac:dyDescent="0.25">
      <c r="B13" t="s">
        <v>59</v>
      </c>
      <c r="C13">
        <f>'1'!BG37</f>
        <v>2</v>
      </c>
      <c r="D13">
        <f>IF(D6=C13,1,0)</f>
        <v>0</v>
      </c>
    </row>
    <row r="14" spans="2:4" x14ac:dyDescent="0.25">
      <c r="B14" t="s">
        <v>60</v>
      </c>
    </row>
    <row r="15" spans="2:4" x14ac:dyDescent="0.25">
      <c r="B15" t="s">
        <v>71</v>
      </c>
      <c r="D15">
        <f>D13+D6</f>
        <v>0</v>
      </c>
    </row>
  </sheetData>
  <mergeCells count="3">
    <mergeCell ref="B1:C1"/>
    <mergeCell ref="B5:C5"/>
    <mergeCell ref="B12:C12"/>
  </mergeCells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B3BA22E-004A-4264-A342-36145A8E58B6}">
            <xm:f>'1'!$G$38:$K$38+'1'!$G$38:$K$38</xm:f>
            <x14:dxf>
              <fill>
                <patternFill>
                  <bgColor theme="0"/>
                </patternFill>
              </fill>
            </x14:dxf>
          </x14:cfRule>
          <xm:sqref>D15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/>
  <dimension ref="A1:J10"/>
  <sheetViews>
    <sheetView windowProtection="1" workbookViewId="0">
      <selection activeCell="C11" sqref="C11"/>
    </sheetView>
  </sheetViews>
  <sheetFormatPr defaultRowHeight="15" x14ac:dyDescent="0.25"/>
  <cols>
    <col min="2" max="2" width="22.7109375" customWidth="1"/>
    <col min="4" max="4" width="24.42578125" customWidth="1"/>
    <col min="5" max="5" width="3.85546875" customWidth="1"/>
    <col min="6" max="6" width="22.7109375" customWidth="1"/>
    <col min="7" max="7" width="2.85546875" customWidth="1"/>
    <col min="8" max="8" width="17.85546875" customWidth="1"/>
    <col min="9" max="9" width="2.7109375" customWidth="1"/>
    <col min="10" max="10" width="18.5703125" customWidth="1"/>
  </cols>
  <sheetData>
    <row r="1" spans="1:10" x14ac:dyDescent="0.25">
      <c r="B1">
        <f>IF(A10=4,4,'1'!BH18)</f>
        <v>3</v>
      </c>
    </row>
    <row r="2" spans="1:10" ht="60" x14ac:dyDescent="0.25">
      <c r="B2" t="s">
        <v>48</v>
      </c>
      <c r="D2" s="7" t="s">
        <v>55</v>
      </c>
      <c r="E2" s="8"/>
      <c r="F2" s="7" t="s">
        <v>55</v>
      </c>
      <c r="G2" s="7"/>
      <c r="H2" s="7" t="s">
        <v>57</v>
      </c>
      <c r="J2" s="7" t="s">
        <v>62</v>
      </c>
    </row>
    <row r="3" spans="1:10" x14ac:dyDescent="0.25">
      <c r="A3" s="10" t="s">
        <v>70</v>
      </c>
      <c r="B3" s="10" t="s">
        <v>69</v>
      </c>
      <c r="D3" s="10" t="s">
        <v>63</v>
      </c>
      <c r="E3" s="1"/>
      <c r="F3" s="10" t="s">
        <v>64</v>
      </c>
      <c r="G3" s="1"/>
      <c r="H3" s="10" t="s">
        <v>65</v>
      </c>
      <c r="I3" s="1"/>
      <c r="J3" s="10" t="s">
        <v>66</v>
      </c>
    </row>
    <row r="4" spans="1:10" ht="59.25" customHeight="1" x14ac:dyDescent="0.25">
      <c r="A4">
        <v>1</v>
      </c>
      <c r="B4" s="8">
        <v>1</v>
      </c>
      <c r="C4" t="s">
        <v>61</v>
      </c>
      <c r="D4" s="2" t="s">
        <v>47</v>
      </c>
      <c r="F4" s="6" t="s">
        <v>47</v>
      </c>
      <c r="H4" s="5" t="s">
        <v>52</v>
      </c>
      <c r="J4" s="2" t="s">
        <v>49</v>
      </c>
    </row>
    <row r="5" spans="1:10" ht="52.5" customHeight="1" x14ac:dyDescent="0.25">
      <c r="A5">
        <v>2</v>
      </c>
      <c r="B5" s="8">
        <v>2</v>
      </c>
      <c r="C5" t="s">
        <v>67</v>
      </c>
      <c r="D5" s="2" t="s">
        <v>49</v>
      </c>
      <c r="F5" s="6" t="s">
        <v>49</v>
      </c>
      <c r="H5" s="5" t="s">
        <v>48</v>
      </c>
      <c r="J5" s="2" t="s">
        <v>52</v>
      </c>
    </row>
    <row r="6" spans="1:10" ht="68.25" customHeight="1" x14ac:dyDescent="0.25">
      <c r="A6">
        <v>3</v>
      </c>
      <c r="B6" s="8">
        <v>3</v>
      </c>
      <c r="C6" t="s">
        <v>68</v>
      </c>
      <c r="D6" s="2" t="s">
        <v>51</v>
      </c>
      <c r="F6" s="6" t="s">
        <v>51</v>
      </c>
      <c r="J6" s="2" t="s">
        <v>48</v>
      </c>
    </row>
    <row r="7" spans="1:10" ht="66.75" customHeight="1" x14ac:dyDescent="0.25">
      <c r="A7">
        <v>4</v>
      </c>
      <c r="B7" s="8">
        <v>4</v>
      </c>
      <c r="D7" s="2" t="s">
        <v>50</v>
      </c>
      <c r="F7" s="6" t="s">
        <v>50</v>
      </c>
    </row>
    <row r="8" spans="1:10" ht="52.5" customHeight="1" x14ac:dyDescent="0.25">
      <c r="D8" s="2" t="s">
        <v>48</v>
      </c>
      <c r="F8" s="6" t="s">
        <v>48</v>
      </c>
    </row>
    <row r="10" spans="1:10" x14ac:dyDescent="0.25">
      <c r="A10" s="9">
        <f>'1'!BH18+'04.2020'!D3</f>
        <v>3</v>
      </c>
    </row>
  </sheetData>
  <dataValidations count="1">
    <dataValidation type="list" showInputMessage="1" showErrorMessage="1" sqref="B2" xr:uid="{00000000-0002-0000-0200-000000000000}">
      <formula1>CHOOSE(VLOOKUP($B$1,$A$4:$B$7,2,FALSE),Один,Два,Три,Четыре)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1</vt:lpstr>
      <vt:lpstr>04.2020</vt:lpstr>
      <vt:lpstr>комп-чиллер</vt:lpstr>
      <vt:lpstr>Два</vt:lpstr>
      <vt:lpstr>Один</vt:lpstr>
      <vt:lpstr>Тип</vt:lpstr>
      <vt:lpstr>Три</vt:lpstr>
      <vt:lpstr>Четыре</vt:lpstr>
    </vt:vector>
  </TitlesOfParts>
  <Company>klimat prof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Дешук Станислав Юрьевич</dc:creator>
  <cp:lastModifiedBy>alisa.chayka@outlook.com</cp:lastModifiedBy>
  <cp:lastPrinted>2017-03-24T06:07:10Z</cp:lastPrinted>
  <dcterms:created xsi:type="dcterms:W3CDTF">2012-01-13T06:50:12Z</dcterms:created>
  <dcterms:modified xsi:type="dcterms:W3CDTF">2025-08-07T08:23:47Z</dcterms:modified>
</cp:coreProperties>
</file>